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9875" windowHeight="7455"/>
  </bookViews>
  <sheets>
    <sheet name="Supplemental Feeding-As of June" sheetId="1" r:id="rId1"/>
  </sheets>
  <externalReferences>
    <externalReference r:id="rId2"/>
    <externalReference r:id="rId3"/>
  </externalReferences>
  <definedNames>
    <definedName name="_xlnm.Print_Area" localSheetId="0">'Supplemental Feeding-As of June'!$A$1:$AT$32</definedName>
  </definedNames>
  <calcPr calcId="145621"/>
</workbook>
</file>

<file path=xl/calcChain.xml><?xml version="1.0" encoding="utf-8"?>
<calcChain xmlns="http://schemas.openxmlformats.org/spreadsheetml/2006/main">
  <c r="AQ26" i="1" l="1"/>
  <c r="AP26" i="1"/>
  <c r="AO26" i="1"/>
  <c r="AN26" i="1"/>
  <c r="AL26" i="1"/>
  <c r="AJ26" i="1"/>
  <c r="AH26" i="1"/>
  <c r="AF26" i="1"/>
  <c r="AD26" i="1"/>
  <c r="V26" i="1"/>
  <c r="U26" i="1"/>
  <c r="T26" i="1"/>
  <c r="N26" i="1"/>
  <c r="L26" i="1"/>
  <c r="K26" i="1"/>
  <c r="E26" i="1"/>
  <c r="D26" i="1"/>
  <c r="B26" i="1"/>
  <c r="AQ25" i="1"/>
  <c r="AP25" i="1"/>
  <c r="AO25" i="1"/>
  <c r="AN25" i="1"/>
  <c r="AL25" i="1"/>
  <c r="AJ25" i="1"/>
  <c r="AH25" i="1"/>
  <c r="AF25" i="1"/>
  <c r="AD25" i="1"/>
  <c r="P25" i="1"/>
  <c r="O25" i="1"/>
  <c r="R25" i="1" s="1"/>
  <c r="J25" i="1"/>
  <c r="M25" i="1" s="1"/>
  <c r="I25" i="1"/>
  <c r="H25" i="1"/>
  <c r="G25" i="1"/>
  <c r="F25" i="1"/>
  <c r="AQ24" i="1"/>
  <c r="AP24" i="1"/>
  <c r="AO24" i="1"/>
  <c r="AN24" i="1"/>
  <c r="AL24" i="1"/>
  <c r="AJ24" i="1"/>
  <c r="AH24" i="1"/>
  <c r="AF24" i="1"/>
  <c r="AD24" i="1"/>
  <c r="P24" i="1"/>
  <c r="O24" i="1"/>
  <c r="R24" i="1" s="1"/>
  <c r="J24" i="1"/>
  <c r="M24" i="1" s="1"/>
  <c r="I24" i="1"/>
  <c r="H24" i="1"/>
  <c r="G24" i="1"/>
  <c r="F24" i="1"/>
  <c r="AQ23" i="1"/>
  <c r="AP23" i="1"/>
  <c r="AO23" i="1"/>
  <c r="AN23" i="1"/>
  <c r="AL23" i="1"/>
  <c r="AJ23" i="1"/>
  <c r="AH23" i="1"/>
  <c r="AF23" i="1"/>
  <c r="AD23" i="1"/>
  <c r="P23" i="1"/>
  <c r="O23" i="1"/>
  <c r="R23" i="1" s="1"/>
  <c r="J23" i="1"/>
  <c r="M23" i="1" s="1"/>
  <c r="I23" i="1"/>
  <c r="H23" i="1"/>
  <c r="G23" i="1"/>
  <c r="F23" i="1"/>
  <c r="C23" i="1"/>
  <c r="AQ22" i="1"/>
  <c r="AP22" i="1"/>
  <c r="AO22" i="1"/>
  <c r="AN22" i="1"/>
  <c r="AL22" i="1"/>
  <c r="AJ22" i="1"/>
  <c r="AH22" i="1"/>
  <c r="AF22" i="1"/>
  <c r="AD22" i="1"/>
  <c r="P22" i="1"/>
  <c r="O22" i="1"/>
  <c r="R22" i="1" s="1"/>
  <c r="J22" i="1"/>
  <c r="M22" i="1" s="1"/>
  <c r="I22" i="1"/>
  <c r="H22" i="1"/>
  <c r="G22" i="1"/>
  <c r="F22" i="1"/>
  <c r="AQ21" i="1"/>
  <c r="AP21" i="1"/>
  <c r="AO21" i="1"/>
  <c r="AN21" i="1"/>
  <c r="AL21" i="1"/>
  <c r="AJ21" i="1"/>
  <c r="AH21" i="1"/>
  <c r="AF21" i="1"/>
  <c r="AD21" i="1"/>
  <c r="P21" i="1"/>
  <c r="O21" i="1"/>
  <c r="Q21" i="1" s="1"/>
  <c r="J21" i="1"/>
  <c r="M21" i="1" s="1"/>
  <c r="I21" i="1"/>
  <c r="H21" i="1"/>
  <c r="G21" i="1"/>
  <c r="F21" i="1"/>
  <c r="AQ20" i="1"/>
  <c r="AP20" i="1"/>
  <c r="AO20" i="1"/>
  <c r="AN20" i="1"/>
  <c r="AL20" i="1"/>
  <c r="AJ20" i="1"/>
  <c r="AH20" i="1"/>
  <c r="AF20" i="1"/>
  <c r="AD20" i="1"/>
  <c r="P20" i="1"/>
  <c r="O20" i="1"/>
  <c r="R20" i="1" s="1"/>
  <c r="J20" i="1"/>
  <c r="M20" i="1" s="1"/>
  <c r="I20" i="1"/>
  <c r="H20" i="1"/>
  <c r="G20" i="1"/>
  <c r="F20" i="1"/>
  <c r="AQ19" i="1"/>
  <c r="AP19" i="1"/>
  <c r="AO19" i="1"/>
  <c r="AN19" i="1"/>
  <c r="AL19" i="1"/>
  <c r="AJ19" i="1"/>
  <c r="AH19" i="1"/>
  <c r="AF19" i="1"/>
  <c r="AD19" i="1"/>
  <c r="P19" i="1"/>
  <c r="O19" i="1"/>
  <c r="R19" i="1" s="1"/>
  <c r="J19" i="1"/>
  <c r="M19" i="1" s="1"/>
  <c r="G19" i="1"/>
  <c r="F19" i="1"/>
  <c r="AQ18" i="1"/>
  <c r="AP18" i="1"/>
  <c r="AO18" i="1"/>
  <c r="AN18" i="1"/>
  <c r="AL18" i="1"/>
  <c r="AJ18" i="1"/>
  <c r="AH18" i="1"/>
  <c r="AF18" i="1"/>
  <c r="AD18" i="1"/>
  <c r="P18" i="1"/>
  <c r="O18" i="1"/>
  <c r="R18" i="1" s="1"/>
  <c r="J18" i="1"/>
  <c r="M18" i="1" s="1"/>
  <c r="I18" i="1"/>
  <c r="H18" i="1"/>
  <c r="G18" i="1"/>
  <c r="F18" i="1"/>
  <c r="C18" i="1"/>
  <c r="AQ17" i="1"/>
  <c r="AP17" i="1"/>
  <c r="AO17" i="1"/>
  <c r="AN17" i="1"/>
  <c r="AL17" i="1"/>
  <c r="AJ17" i="1"/>
  <c r="AH17" i="1"/>
  <c r="AF17" i="1"/>
  <c r="AD17" i="1"/>
  <c r="P17" i="1"/>
  <c r="O17" i="1"/>
  <c r="R17" i="1" s="1"/>
  <c r="J17" i="1"/>
  <c r="M17" i="1" s="1"/>
  <c r="I17" i="1"/>
  <c r="H17" i="1"/>
  <c r="G17" i="1"/>
  <c r="F17" i="1"/>
  <c r="C17" i="1"/>
  <c r="AQ16" i="1"/>
  <c r="AP16" i="1"/>
  <c r="AO16" i="1"/>
  <c r="AN16" i="1"/>
  <c r="AL16" i="1"/>
  <c r="AJ16" i="1"/>
  <c r="AH16" i="1"/>
  <c r="AF16" i="1"/>
  <c r="AD16" i="1"/>
  <c r="P16" i="1"/>
  <c r="O16" i="1"/>
  <c r="R16" i="1" s="1"/>
  <c r="J16" i="1"/>
  <c r="M16" i="1" s="1"/>
  <c r="I16" i="1"/>
  <c r="H16" i="1"/>
  <c r="G16" i="1"/>
  <c r="F16" i="1"/>
  <c r="C16" i="1"/>
  <c r="AQ15" i="1"/>
  <c r="AP15" i="1"/>
  <c r="AO15" i="1"/>
  <c r="AN15" i="1"/>
  <c r="AL15" i="1"/>
  <c r="AJ15" i="1"/>
  <c r="AH15" i="1"/>
  <c r="AF15" i="1"/>
  <c r="AD15" i="1"/>
  <c r="P15" i="1"/>
  <c r="O15" i="1"/>
  <c r="R15" i="1" s="1"/>
  <c r="J15" i="1"/>
  <c r="M15" i="1" s="1"/>
  <c r="I15" i="1"/>
  <c r="G15" i="1"/>
  <c r="F15" i="1"/>
  <c r="C15" i="1"/>
  <c r="AQ14" i="1"/>
  <c r="AP14" i="1"/>
  <c r="AO14" i="1"/>
  <c r="AN14" i="1"/>
  <c r="AL14" i="1"/>
  <c r="AJ14" i="1"/>
  <c r="AH14" i="1"/>
  <c r="AF14" i="1"/>
  <c r="AD14" i="1"/>
  <c r="P14" i="1"/>
  <c r="O14" i="1"/>
  <c r="R14" i="1" s="1"/>
  <c r="J14" i="1"/>
  <c r="M14" i="1" s="1"/>
  <c r="I14" i="1"/>
  <c r="H14" i="1"/>
  <c r="G14" i="1"/>
  <c r="F14" i="1"/>
  <c r="C14" i="1"/>
  <c r="AQ13" i="1"/>
  <c r="AP13" i="1"/>
  <c r="AO13" i="1"/>
  <c r="AN13" i="1"/>
  <c r="AL13" i="1"/>
  <c r="AJ13" i="1"/>
  <c r="AH13" i="1"/>
  <c r="AF13" i="1"/>
  <c r="AD13" i="1"/>
  <c r="P13" i="1"/>
  <c r="O13" i="1"/>
  <c r="R13" i="1" s="1"/>
  <c r="J13" i="1"/>
  <c r="M13" i="1" s="1"/>
  <c r="I13" i="1"/>
  <c r="H13" i="1"/>
  <c r="G13" i="1"/>
  <c r="F13" i="1"/>
  <c r="C13" i="1"/>
  <c r="AQ12" i="1"/>
  <c r="AP12" i="1"/>
  <c r="AO12" i="1"/>
  <c r="AN12" i="1"/>
  <c r="AL12" i="1"/>
  <c r="AJ12" i="1"/>
  <c r="AH12" i="1"/>
  <c r="AF12" i="1"/>
  <c r="AD12" i="1"/>
  <c r="P12" i="1"/>
  <c r="O12" i="1"/>
  <c r="R12" i="1" s="1"/>
  <c r="J12" i="1"/>
  <c r="M12" i="1" s="1"/>
  <c r="I12" i="1"/>
  <c r="H12" i="1"/>
  <c r="G12" i="1"/>
  <c r="F12" i="1"/>
  <c r="C12" i="1"/>
  <c r="AQ11" i="1"/>
  <c r="AP11" i="1"/>
  <c r="AO11" i="1"/>
  <c r="AN11" i="1"/>
  <c r="AL11" i="1"/>
  <c r="AJ11" i="1"/>
  <c r="AH11" i="1"/>
  <c r="AF11" i="1"/>
  <c r="AD11" i="1"/>
  <c r="P11" i="1"/>
  <c r="O11" i="1"/>
  <c r="R11" i="1" s="1"/>
  <c r="J11" i="1"/>
  <c r="M11" i="1" s="1"/>
  <c r="I11" i="1"/>
  <c r="H11" i="1"/>
  <c r="G11" i="1"/>
  <c r="F11" i="1"/>
  <c r="C11" i="1"/>
  <c r="AQ10" i="1"/>
  <c r="AP10" i="1"/>
  <c r="AO10" i="1"/>
  <c r="AN10" i="1"/>
  <c r="AL10" i="1"/>
  <c r="AJ10" i="1"/>
  <c r="AH10" i="1"/>
  <c r="AF10" i="1"/>
  <c r="AD10" i="1"/>
  <c r="P10" i="1"/>
  <c r="O10" i="1"/>
  <c r="R10" i="1" s="1"/>
  <c r="J10" i="1"/>
  <c r="M10" i="1" s="1"/>
  <c r="I10" i="1"/>
  <c r="H10" i="1"/>
  <c r="G10" i="1"/>
  <c r="F10" i="1"/>
  <c r="C10" i="1"/>
  <c r="AQ9" i="1"/>
  <c r="AP9" i="1"/>
  <c r="AO9" i="1"/>
  <c r="AN9" i="1"/>
  <c r="AL9" i="1"/>
  <c r="AJ9" i="1"/>
  <c r="AH9" i="1"/>
  <c r="AF9" i="1"/>
  <c r="AD9" i="1"/>
  <c r="P9" i="1"/>
  <c r="P26" i="1" s="1"/>
  <c r="O9" i="1"/>
  <c r="R9" i="1" s="1"/>
  <c r="J9" i="1"/>
  <c r="J26" i="1" s="1"/>
  <c r="M26" i="1" s="1"/>
  <c r="I9" i="1"/>
  <c r="I26" i="1" s="1"/>
  <c r="H9" i="1"/>
  <c r="H26" i="1" s="1"/>
  <c r="G9" i="1"/>
  <c r="G26" i="1" s="1"/>
  <c r="F9" i="1"/>
  <c r="F26" i="1" s="1"/>
  <c r="C9" i="1"/>
  <c r="C26" i="1" s="1"/>
  <c r="Q15" i="1" l="1"/>
  <c r="Q16" i="1"/>
  <c r="Q17" i="1"/>
  <c r="Q18" i="1"/>
  <c r="Q20" i="1"/>
  <c r="R21" i="1"/>
  <c r="Q25" i="1"/>
  <c r="O26" i="1"/>
  <c r="Q9" i="1"/>
  <c r="Q10" i="1"/>
  <c r="Q11" i="1"/>
  <c r="Q12" i="1"/>
  <c r="Q13" i="1"/>
  <c r="Q14" i="1"/>
  <c r="Q19" i="1"/>
  <c r="Q24" i="1"/>
  <c r="M9" i="1"/>
  <c r="Q22" i="1"/>
  <c r="Q23" i="1"/>
  <c r="R26" i="1" l="1"/>
  <c r="Q26" i="1"/>
</calcChain>
</file>

<file path=xl/sharedStrings.xml><?xml version="1.0" encoding="utf-8"?>
<sst xmlns="http://schemas.openxmlformats.org/spreadsheetml/2006/main" count="110" uniqueCount="76">
  <si>
    <t xml:space="preserve">ACCOMPLISHMENT REPORT </t>
  </si>
  <si>
    <t>RE: Supplementary Feeding Program (3rd Cycle)</t>
  </si>
  <si>
    <t>As of  June2014</t>
  </si>
  <si>
    <t>Region</t>
  </si>
  <si>
    <t xml:space="preserve">Physical Accomplishment </t>
  </si>
  <si>
    <t>Fund Obligations</t>
  </si>
  <si>
    <t>Remarks</t>
  </si>
  <si>
    <t>Target per WFP</t>
  </si>
  <si>
    <t xml:space="preserve">Adjusted Target </t>
  </si>
  <si>
    <t>Total Served</t>
  </si>
  <si>
    <t>Amount Allocated to LGUs (Grants)</t>
  </si>
  <si>
    <t xml:space="preserve">Fund Obligated </t>
  </si>
  <si>
    <t>Funds Spent for the Rice and Utensils c/o FO</t>
  </si>
  <si>
    <t>%</t>
  </si>
  <si>
    <t xml:space="preserve">Rate of Accomplishment </t>
  </si>
  <si>
    <t>Rank</t>
  </si>
  <si>
    <t>MOA with LGUs</t>
  </si>
  <si>
    <t>Fund Transfer</t>
  </si>
  <si>
    <t>Procurement of Utensils</t>
  </si>
  <si>
    <t>Ranking</t>
  </si>
  <si>
    <t>Nutritional Status</t>
  </si>
  <si>
    <t>% of Increase for Normal Status</t>
  </si>
  <si>
    <t>% of Decrease for Underweight</t>
  </si>
  <si>
    <t>% of Decrease for Overweight</t>
  </si>
  <si>
    <t>LGUs</t>
  </si>
  <si>
    <t>DCCs</t>
  </si>
  <si>
    <t>Children</t>
  </si>
  <si>
    <t>Number of Children Weighed</t>
  </si>
  <si>
    <t>Nutritional Status before the start of Feeding</t>
  </si>
  <si>
    <t>Nutritional Status at the latest</t>
  </si>
  <si>
    <t>Cost*</t>
  </si>
  <si>
    <t># DCCh with/Normal Status</t>
  </si>
  <si>
    <t xml:space="preserve"># Underweight Ch </t>
  </si>
  <si>
    <t># Overweight</t>
  </si>
  <si>
    <t>I</t>
  </si>
  <si>
    <t>-</t>
  </si>
  <si>
    <t>procurement of food commodities still on process in some LGUs; upland communities road not yet accessible for the delivery of food commodities</t>
  </si>
  <si>
    <t>II</t>
  </si>
  <si>
    <t>partial delivery of utensils done</t>
  </si>
  <si>
    <t>III</t>
  </si>
  <si>
    <t>2 LGUs to start this week while 3 LGUs with previous unliquidated funds (past projects)</t>
  </si>
  <si>
    <t>2 LGUs (Dipaculao, Aurora &amp; Mexico, Pampanga declined Sy 2012-2013 implementation</t>
  </si>
  <si>
    <t>IV-A</t>
  </si>
  <si>
    <t>IV-B</t>
  </si>
  <si>
    <t>V</t>
  </si>
  <si>
    <t>3 LGUs to start this week while 3 LGUs with previous unliquidated funds (past projects)</t>
  </si>
  <si>
    <t>30 LGUs will not implement SY 2012-2013 feeding</t>
  </si>
  <si>
    <t>VI</t>
  </si>
  <si>
    <t>VII</t>
  </si>
  <si>
    <t>VIII</t>
  </si>
  <si>
    <t>4 LGUs to start this week while 3 LGUs with previous unliquidated funds (past projects)</t>
  </si>
  <si>
    <t>IX</t>
  </si>
  <si>
    <t>X</t>
  </si>
  <si>
    <t>XI</t>
  </si>
  <si>
    <t>5 LGUs to start this week while 3 LGUs with previous unliquidated funds (past projects)</t>
  </si>
  <si>
    <t>XII</t>
  </si>
  <si>
    <t>NCR</t>
  </si>
  <si>
    <t>CAR</t>
  </si>
  <si>
    <t>6 LGUs to start this week while 3 LGUs with previous unliquidated funds (past projects)</t>
  </si>
  <si>
    <t>CARAGA</t>
  </si>
  <si>
    <t>ARMM</t>
  </si>
  <si>
    <t xml:space="preserve">Ongoing downloading of 2nd tranche to MSWDOs </t>
  </si>
  <si>
    <t xml:space="preserve">Total </t>
  </si>
  <si>
    <t>Prepared by:</t>
  </si>
  <si>
    <t>Reviewed by:</t>
  </si>
  <si>
    <t>Noted by:</t>
  </si>
  <si>
    <t>Concured by:</t>
  </si>
  <si>
    <t>Jeffrey R. Tenorio</t>
  </si>
  <si>
    <t>Irish M. Opeña</t>
  </si>
  <si>
    <t>Jesusa A. Cabilao</t>
  </si>
  <si>
    <t>Dir. Margarita V. Sampang, CESO III</t>
  </si>
  <si>
    <t>AA II</t>
  </si>
  <si>
    <t>SFP - Focal Person
 SWO IV</t>
  </si>
  <si>
    <t>CBWDPD - Division Chief</t>
  </si>
  <si>
    <t>PSB - Director</t>
  </si>
  <si>
    <t>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</si>
</sst>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_);_(@_)"/>
    <numFmt numFmtId="166" formatCode="_(* #,##0.00_);_(* \(#,##0.00\);_(* \-??_);_(@_)"/>
  </numFmts>
  <fonts count="1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Rockwell"/>
      <family val="2"/>
    </font>
    <font>
      <sz val="11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9">
    <xf numFmtId="0" fontId="0" fillId="0" borderId="0"/>
    <xf numFmtId="166" fontId="2" fillId="0" borderId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0" fillId="0" borderId="0" applyFont="0" applyFill="0" applyBorder="0" applyAlignment="0" applyProtection="0"/>
  </cellStyleXfs>
  <cellXfs count="160">
    <xf numFmtId="0" fontId="0" fillId="0" borderId="0" xfId="0"/>
    <xf numFmtId="41" fontId="3" fillId="2" borderId="0" xfId="0" applyNumberFormat="1" applyFont="1" applyFill="1" applyBorder="1" applyAlignment="1"/>
    <xf numFmtId="164" fontId="3" fillId="2" borderId="0" xfId="0" applyNumberFormat="1" applyFont="1" applyFill="1" applyBorder="1" applyAlignment="1"/>
    <xf numFmtId="165" fontId="3" fillId="2" borderId="0" xfId="0" applyNumberFormat="1" applyFont="1" applyFill="1" applyBorder="1" applyAlignment="1"/>
    <xf numFmtId="43" fontId="3" fillId="2" borderId="0" xfId="0" applyNumberFormat="1" applyFont="1" applyFill="1" applyBorder="1" applyAlignment="1"/>
    <xf numFmtId="41" fontId="0" fillId="2" borderId="0" xfId="0" applyNumberFormat="1" applyFont="1" applyFill="1"/>
    <xf numFmtId="41" fontId="0" fillId="2" borderId="0" xfId="0" applyNumberFormat="1" applyFont="1" applyFill="1" applyAlignment="1">
      <alignment vertical="top" wrapText="1"/>
    </xf>
    <xf numFmtId="41" fontId="0" fillId="2" borderId="0" xfId="0" applyNumberFormat="1" applyFill="1" applyBorder="1" applyAlignment="1"/>
    <xf numFmtId="41" fontId="0" fillId="2" borderId="0" xfId="0" applyNumberFormat="1" applyFont="1" applyFill="1" applyBorder="1" applyAlignment="1"/>
    <xf numFmtId="164" fontId="0" fillId="2" borderId="0" xfId="0" applyNumberFormat="1" applyFont="1" applyFill="1" applyBorder="1" applyAlignment="1"/>
    <xf numFmtId="165" fontId="0" fillId="2" borderId="0" xfId="0" applyNumberFormat="1" applyFont="1" applyFill="1" applyBorder="1" applyAlignment="1"/>
    <xf numFmtId="43" fontId="0" fillId="2" borderId="0" xfId="0" applyNumberFormat="1" applyFont="1" applyFill="1" applyBorder="1" applyAlignment="1"/>
    <xf numFmtId="41" fontId="0" fillId="2" borderId="1" xfId="0" applyNumberFormat="1" applyFont="1" applyFill="1" applyBorder="1" applyAlignment="1">
      <alignment horizontal="center"/>
    </xf>
    <xf numFmtId="41" fontId="0" fillId="2" borderId="0" xfId="0" applyNumberFormat="1" applyFont="1" applyFill="1" applyBorder="1" applyAlignment="1">
      <alignment horizontal="center"/>
    </xf>
    <xf numFmtId="41" fontId="0" fillId="2" borderId="0" xfId="0" applyNumberFormat="1" applyFont="1" applyFill="1" applyBorder="1"/>
    <xf numFmtId="41" fontId="0" fillId="2" borderId="0" xfId="1" applyNumberFormat="1" applyFont="1" applyFill="1" applyBorder="1"/>
    <xf numFmtId="164" fontId="0" fillId="2" borderId="0" xfId="1" applyNumberFormat="1" applyFont="1" applyFill="1" applyBorder="1"/>
    <xf numFmtId="165" fontId="0" fillId="2" borderId="0" xfId="0" applyNumberFormat="1" applyFont="1" applyFill="1" applyBorder="1" applyAlignment="1">
      <alignment vertical="center" wrapText="1"/>
    </xf>
    <xf numFmtId="43" fontId="0" fillId="2" borderId="0" xfId="0" applyNumberFormat="1" applyFont="1" applyFill="1" applyBorder="1" applyAlignment="1">
      <alignment vertical="center" wrapText="1"/>
    </xf>
    <xf numFmtId="41" fontId="0" fillId="2" borderId="0" xfId="0" applyNumberFormat="1" applyFont="1" applyFill="1" applyBorder="1" applyAlignment="1">
      <alignment vertical="center" wrapText="1"/>
    </xf>
    <xf numFmtId="41" fontId="0" fillId="2" borderId="1" xfId="0" applyNumberFormat="1" applyFont="1" applyFill="1" applyBorder="1"/>
    <xf numFmtId="41" fontId="0" fillId="2" borderId="1" xfId="0" applyNumberFormat="1" applyFont="1" applyFill="1" applyBorder="1" applyAlignment="1">
      <alignment vertical="top" wrapText="1"/>
    </xf>
    <xf numFmtId="41" fontId="3" fillId="0" borderId="6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/>
    </xf>
    <xf numFmtId="41" fontId="0" fillId="0" borderId="0" xfId="0" applyNumberFormat="1" applyFont="1" applyFill="1" applyAlignment="1">
      <alignment horizontal="center" vertical="top" wrapText="1"/>
    </xf>
    <xf numFmtId="41" fontId="0" fillId="2" borderId="0" xfId="0" applyNumberFormat="1" applyFont="1" applyFill="1" applyAlignment="1">
      <alignment horizontal="center" vertical="top" wrapText="1"/>
    </xf>
    <xf numFmtId="41" fontId="0" fillId="2" borderId="0" xfId="0" applyNumberFormat="1" applyFont="1" applyFill="1" applyAlignment="1">
      <alignment horizontal="center"/>
    </xf>
    <xf numFmtId="41" fontId="0" fillId="0" borderId="10" xfId="0" applyNumberFormat="1" applyFont="1" applyFill="1" applyBorder="1" applyAlignment="1">
      <alignment horizontal="center"/>
    </xf>
    <xf numFmtId="41" fontId="0" fillId="0" borderId="2" xfId="0" applyNumberFormat="1" applyFont="1" applyFill="1" applyBorder="1" applyAlignment="1">
      <alignment horizontal="center"/>
    </xf>
    <xf numFmtId="41" fontId="3" fillId="0" borderId="17" xfId="0" applyNumberFormat="1" applyFont="1" applyFill="1" applyBorder="1" applyAlignment="1">
      <alignment vertical="center" wrapText="1"/>
    </xf>
    <xf numFmtId="41" fontId="0" fillId="0" borderId="16" xfId="0" applyNumberFormat="1" applyFont="1" applyFill="1" applyBorder="1" applyAlignment="1">
      <alignment horizontal="center"/>
    </xf>
    <xf numFmtId="41" fontId="0" fillId="0" borderId="8" xfId="0" applyNumberFormat="1" applyFont="1" applyFill="1" applyBorder="1" applyAlignment="1">
      <alignment horizontal="center"/>
    </xf>
    <xf numFmtId="41" fontId="3" fillId="0" borderId="6" xfId="1" applyNumberFormat="1" applyFont="1" applyFill="1" applyBorder="1" applyAlignment="1">
      <alignment horizontal="center" vertical="center" wrapText="1"/>
    </xf>
    <xf numFmtId="41" fontId="3" fillId="0" borderId="6" xfId="0" applyNumberFormat="1" applyFont="1" applyFill="1" applyBorder="1" applyAlignment="1">
      <alignment vertical="center" wrapText="1"/>
    </xf>
    <xf numFmtId="41" fontId="0" fillId="0" borderId="6" xfId="0" applyNumberFormat="1" applyFont="1" applyFill="1" applyBorder="1" applyAlignment="1">
      <alignment horizontal="center" vertical="top" wrapText="1"/>
    </xf>
    <xf numFmtId="41" fontId="0" fillId="0" borderId="17" xfId="0" applyNumberFormat="1" applyFont="1" applyFill="1" applyBorder="1" applyAlignment="1">
      <alignment horizontal="center" vertical="top" wrapText="1"/>
    </xf>
    <xf numFmtId="41" fontId="4" fillId="0" borderId="16" xfId="0" applyNumberFormat="1" applyFont="1" applyFill="1" applyBorder="1" applyAlignment="1">
      <alignment horizontal="center" vertical="center" wrapText="1"/>
    </xf>
    <xf numFmtId="41" fontId="5" fillId="0" borderId="16" xfId="0" applyNumberFormat="1" applyFont="1" applyFill="1" applyBorder="1" applyAlignment="1">
      <alignment horizontal="center" vertical="center" wrapText="1"/>
    </xf>
    <xf numFmtId="41" fontId="0" fillId="0" borderId="16" xfId="0" applyNumberFormat="1" applyFill="1" applyBorder="1" applyAlignment="1">
      <alignment horizontal="right" vertical="center" wrapText="1"/>
    </xf>
    <xf numFmtId="41" fontId="0" fillId="0" borderId="10" xfId="0" applyNumberFormat="1" applyFont="1" applyFill="1" applyBorder="1" applyAlignment="1">
      <alignment horizontal="right" vertical="center" wrapText="1"/>
    </xf>
    <xf numFmtId="41" fontId="0" fillId="0" borderId="10" xfId="1" applyNumberFormat="1" applyFont="1" applyFill="1" applyBorder="1" applyAlignment="1">
      <alignment horizontal="right" vertical="center" wrapText="1"/>
    </xf>
    <xf numFmtId="164" fontId="0" fillId="0" borderId="2" xfId="1" applyNumberFormat="1" applyFont="1" applyFill="1" applyBorder="1" applyAlignment="1">
      <alignment horizontal="right" vertical="center" wrapText="1"/>
    </xf>
    <xf numFmtId="41" fontId="0" fillId="0" borderId="20" xfId="0" applyNumberFormat="1" applyFont="1" applyFill="1" applyBorder="1" applyAlignment="1">
      <alignment horizontal="right" vertical="center" wrapText="1"/>
    </xf>
    <xf numFmtId="43" fontId="5" fillId="0" borderId="9" xfId="0" applyNumberFormat="1" applyFont="1" applyFill="1" applyBorder="1" applyAlignment="1">
      <alignment horizontal="right" vertical="center" wrapText="1"/>
    </xf>
    <xf numFmtId="41" fontId="5" fillId="0" borderId="10" xfId="0" applyNumberFormat="1" applyFont="1" applyFill="1" applyBorder="1" applyAlignment="1">
      <alignment horizontal="right" vertical="center" wrapText="1"/>
    </xf>
    <xf numFmtId="164" fontId="0" fillId="0" borderId="10" xfId="1" applyNumberFormat="1" applyFont="1" applyFill="1" applyBorder="1" applyAlignment="1">
      <alignment horizontal="right" vertical="center" wrapText="1"/>
    </xf>
    <xf numFmtId="41" fontId="5" fillId="0" borderId="21" xfId="0" applyNumberFormat="1" applyFont="1" applyFill="1" applyBorder="1" applyAlignment="1">
      <alignment horizontal="right" vertical="center" wrapText="1"/>
    </xf>
    <xf numFmtId="41" fontId="5" fillId="0" borderId="17" xfId="0" applyNumberFormat="1" applyFont="1" applyFill="1" applyBorder="1" applyAlignment="1">
      <alignment horizontal="right" vertical="center" wrapText="1"/>
    </xf>
    <xf numFmtId="41" fontId="0" fillId="0" borderId="17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Fill="1" applyAlignment="1">
      <alignment horizontal="left" vertical="center" wrapText="1"/>
    </xf>
    <xf numFmtId="41" fontId="0" fillId="0" borderId="0" xfId="0" applyNumberFormat="1" applyFont="1" applyFill="1" applyAlignment="1">
      <alignment horizontal="right" vertical="center" wrapText="1"/>
    </xf>
    <xf numFmtId="41" fontId="0" fillId="0" borderId="20" xfId="0" applyNumberFormat="1" applyFont="1" applyFill="1" applyBorder="1" applyAlignment="1">
      <alignment horizontal="right" vertical="top" wrapText="1"/>
    </xf>
    <xf numFmtId="41" fontId="0" fillId="0" borderId="0" xfId="0" applyNumberFormat="1" applyFont="1" applyFill="1" applyAlignment="1">
      <alignment horizontal="right" vertical="top" wrapText="1"/>
    </xf>
    <xf numFmtId="41" fontId="0" fillId="0" borderId="16" xfId="0" applyNumberFormat="1" applyFont="1" applyFill="1" applyBorder="1" applyAlignment="1">
      <alignment horizontal="right" vertical="center" wrapText="1"/>
    </xf>
    <xf numFmtId="41" fontId="0" fillId="0" borderId="16" xfId="1" applyNumberFormat="1" applyFont="1" applyFill="1" applyBorder="1" applyAlignment="1">
      <alignment horizontal="right" vertical="center" wrapText="1"/>
    </xf>
    <xf numFmtId="43" fontId="5" fillId="0" borderId="18" xfId="0" applyNumberFormat="1" applyFont="1" applyFill="1" applyBorder="1" applyAlignment="1">
      <alignment horizontal="right" vertical="center" wrapText="1"/>
    </xf>
    <xf numFmtId="41" fontId="5" fillId="0" borderId="16" xfId="0" applyNumberFormat="1" applyFont="1" applyFill="1" applyBorder="1" applyAlignment="1">
      <alignment horizontal="right" vertical="center" wrapText="1"/>
    </xf>
    <xf numFmtId="41" fontId="5" fillId="0" borderId="5" xfId="0" applyNumberFormat="1" applyFont="1" applyFill="1" applyBorder="1" applyAlignment="1">
      <alignment horizontal="right" vertical="center" wrapText="1"/>
    </xf>
    <xf numFmtId="41" fontId="5" fillId="0" borderId="6" xfId="0" applyNumberFormat="1" applyFont="1" applyFill="1" applyBorder="1" applyAlignment="1">
      <alignment horizontal="right" vertical="center" wrapText="1"/>
    </xf>
    <xf numFmtId="41" fontId="0" fillId="0" borderId="6" xfId="0" applyNumberFormat="1" applyFont="1" applyFill="1" applyBorder="1" applyAlignment="1">
      <alignment horizontal="right" vertical="center" wrapText="1"/>
    </xf>
    <xf numFmtId="41" fontId="0" fillId="0" borderId="6" xfId="0" applyNumberFormat="1" applyFont="1" applyFill="1" applyBorder="1" applyAlignment="1">
      <alignment horizontal="right" vertical="top" wrapText="1"/>
    </xf>
    <xf numFmtId="41" fontId="0" fillId="0" borderId="6" xfId="0" applyNumberFormat="1" applyFont="1" applyFill="1" applyBorder="1" applyAlignment="1">
      <alignment horizontal="left" vertical="top" wrapText="1"/>
    </xf>
    <xf numFmtId="41" fontId="0" fillId="2" borderId="20" xfId="0" applyNumberFormat="1" applyFont="1" applyFill="1" applyBorder="1" applyAlignment="1">
      <alignment horizontal="right" vertical="center" wrapText="1"/>
    </xf>
    <xf numFmtId="41" fontId="0" fillId="2" borderId="0" xfId="0" applyNumberFormat="1" applyFont="1" applyFill="1" applyAlignment="1">
      <alignment horizontal="right" vertical="top" wrapText="1"/>
    </xf>
    <xf numFmtId="41" fontId="0" fillId="2" borderId="6" xfId="0" applyNumberFormat="1" applyFont="1" applyFill="1" applyBorder="1" applyAlignment="1">
      <alignment horizontal="left" vertical="center" wrapText="1"/>
    </xf>
    <xf numFmtId="41" fontId="0" fillId="2" borderId="0" xfId="0" applyNumberFormat="1" applyFont="1" applyFill="1" applyAlignment="1">
      <alignment horizontal="right" vertical="center" wrapText="1"/>
    </xf>
    <xf numFmtId="41" fontId="0" fillId="2" borderId="6" xfId="0" applyNumberFormat="1" applyFont="1" applyFill="1" applyBorder="1" applyAlignment="1">
      <alignment horizontal="right" vertical="center" wrapText="1"/>
    </xf>
    <xf numFmtId="43" fontId="0" fillId="0" borderId="18" xfId="0" applyNumberFormat="1" applyFont="1" applyFill="1" applyBorder="1" applyAlignment="1">
      <alignment horizontal="right" vertical="center" wrapText="1"/>
    </xf>
    <xf numFmtId="41" fontId="0" fillId="0" borderId="5" xfId="0" applyNumberFormat="1" applyFont="1" applyFill="1" applyBorder="1" applyAlignment="1">
      <alignment horizontal="right" vertical="center" wrapText="1"/>
    </xf>
    <xf numFmtId="41" fontId="4" fillId="2" borderId="16" xfId="0" applyNumberFormat="1" applyFont="1" applyFill="1" applyBorder="1" applyAlignment="1">
      <alignment horizontal="center" vertical="center" wrapText="1"/>
    </xf>
    <xf numFmtId="41" fontId="5" fillId="2" borderId="16" xfId="0" applyNumberFormat="1" applyFont="1" applyFill="1" applyBorder="1" applyAlignment="1">
      <alignment horizontal="center" vertical="center" wrapText="1"/>
    </xf>
    <xf numFmtId="41" fontId="0" fillId="2" borderId="16" xfId="0" applyNumberFormat="1" applyFill="1" applyBorder="1" applyAlignment="1">
      <alignment horizontal="right" vertical="center" wrapText="1"/>
    </xf>
    <xf numFmtId="41" fontId="0" fillId="2" borderId="16" xfId="1" applyNumberFormat="1" applyFont="1" applyFill="1" applyBorder="1" applyAlignment="1">
      <alignment horizontal="right" vertical="center" wrapText="1"/>
    </xf>
    <xf numFmtId="41" fontId="0" fillId="2" borderId="16" xfId="0" applyNumberFormat="1" applyFont="1" applyFill="1" applyBorder="1" applyAlignment="1">
      <alignment horizontal="right" vertical="center" wrapText="1"/>
    </xf>
    <xf numFmtId="164" fontId="0" fillId="2" borderId="2" xfId="1" applyNumberFormat="1" applyFont="1" applyFill="1" applyBorder="1" applyAlignment="1">
      <alignment horizontal="right" vertical="center" wrapText="1"/>
    </xf>
    <xf numFmtId="43" fontId="5" fillId="2" borderId="18" xfId="0" applyNumberFormat="1" applyFont="1" applyFill="1" applyBorder="1" applyAlignment="1">
      <alignment horizontal="right" vertical="center" wrapText="1"/>
    </xf>
    <xf numFmtId="41" fontId="5" fillId="2" borderId="16" xfId="0" applyNumberFormat="1" applyFont="1" applyFill="1" applyBorder="1" applyAlignment="1">
      <alignment horizontal="right" vertical="center" wrapText="1"/>
    </xf>
    <xf numFmtId="164" fontId="0" fillId="2" borderId="10" xfId="1" applyNumberFormat="1" applyFont="1" applyFill="1" applyBorder="1" applyAlignment="1">
      <alignment horizontal="right" vertical="center" wrapText="1"/>
    </xf>
    <xf numFmtId="41" fontId="5" fillId="2" borderId="5" xfId="0" applyNumberFormat="1" applyFont="1" applyFill="1" applyBorder="1" applyAlignment="1">
      <alignment horizontal="right" vertical="center" wrapText="1"/>
    </xf>
    <xf numFmtId="41" fontId="5" fillId="2" borderId="6" xfId="0" applyNumberFormat="1" applyFont="1" applyFill="1" applyBorder="1" applyAlignment="1">
      <alignment horizontal="right" vertical="center" wrapText="1"/>
    </xf>
    <xf numFmtId="41" fontId="0" fillId="2" borderId="6" xfId="0" applyNumberFormat="1" applyFont="1" applyFill="1" applyBorder="1" applyAlignment="1">
      <alignment horizontal="right" vertical="top" wrapText="1"/>
    </xf>
    <xf numFmtId="37" fontId="6" fillId="0" borderId="6" xfId="0" applyNumberFormat="1" applyFont="1" applyFill="1" applyBorder="1" applyAlignment="1">
      <alignment horizontal="left" vertical="center" wrapText="1"/>
    </xf>
    <xf numFmtId="41" fontId="0" fillId="0" borderId="6" xfId="0" applyNumberFormat="1" applyFont="1" applyFill="1" applyBorder="1" applyAlignment="1">
      <alignment horizontal="left" vertical="center" wrapText="1"/>
    </xf>
    <xf numFmtId="41" fontId="3" fillId="0" borderId="16" xfId="1" applyNumberFormat="1" applyFont="1" applyFill="1" applyBorder="1" applyAlignment="1">
      <alignment horizontal="center" vertical="center" wrapText="1"/>
    </xf>
    <xf numFmtId="41" fontId="3" fillId="0" borderId="16" xfId="1" applyNumberFormat="1" applyFont="1" applyFill="1" applyBorder="1" applyAlignment="1">
      <alignment horizontal="right" vertical="center" wrapText="1"/>
    </xf>
    <xf numFmtId="41" fontId="3" fillId="0" borderId="10" xfId="1" applyNumberFormat="1" applyFont="1" applyFill="1" applyBorder="1" applyAlignment="1">
      <alignment horizontal="right" vertical="center" wrapText="1"/>
    </xf>
    <xf numFmtId="164" fontId="3" fillId="0" borderId="10" xfId="1" applyNumberFormat="1" applyFont="1" applyFill="1" applyBorder="1" applyAlignment="1">
      <alignment horizontal="right" vertical="center" wrapText="1"/>
    </xf>
    <xf numFmtId="41" fontId="4" fillId="0" borderId="16" xfId="0" applyNumberFormat="1" applyFont="1" applyFill="1" applyBorder="1" applyAlignment="1">
      <alignment horizontal="right" vertical="center" wrapText="1"/>
    </xf>
    <xf numFmtId="41" fontId="3" fillId="0" borderId="16" xfId="1" applyNumberFormat="1" applyFont="1" applyFill="1" applyBorder="1" applyAlignment="1" applyProtection="1">
      <alignment horizontal="right" vertical="center" wrapText="1"/>
    </xf>
    <xf numFmtId="41" fontId="3" fillId="0" borderId="18" xfId="1" applyNumberFormat="1" applyFont="1" applyFill="1" applyBorder="1" applyAlignment="1" applyProtection="1">
      <alignment horizontal="right" vertical="center" wrapText="1"/>
    </xf>
    <xf numFmtId="41" fontId="3" fillId="0" borderId="0" xfId="1" applyNumberFormat="1" applyFont="1" applyFill="1" applyAlignment="1">
      <alignment horizontal="right" vertical="center" wrapText="1"/>
    </xf>
    <xf numFmtId="41" fontId="3" fillId="0" borderId="6" xfId="1" applyNumberFormat="1" applyFont="1" applyFill="1" applyBorder="1" applyAlignment="1">
      <alignment horizontal="right" vertical="center" wrapText="1"/>
    </xf>
    <xf numFmtId="41" fontId="3" fillId="0" borderId="6" xfId="1" applyNumberFormat="1" applyFont="1" applyFill="1" applyBorder="1" applyAlignment="1">
      <alignment horizontal="right" vertical="top" wrapText="1"/>
    </xf>
    <xf numFmtId="41" fontId="3" fillId="0" borderId="6" xfId="0" applyNumberFormat="1" applyFont="1" applyFill="1" applyBorder="1" applyAlignment="1">
      <alignment horizontal="right" vertical="top" wrapText="1"/>
    </xf>
    <xf numFmtId="41" fontId="3" fillId="2" borderId="0" xfId="1" applyNumberFormat="1" applyFont="1" applyFill="1" applyAlignment="1">
      <alignment horizontal="right" vertical="top" wrapText="1"/>
    </xf>
    <xf numFmtId="41" fontId="3" fillId="2" borderId="6" xfId="1" applyNumberFormat="1" applyFont="1" applyFill="1" applyBorder="1" applyAlignment="1">
      <alignment horizontal="right" vertical="center" wrapText="1"/>
    </xf>
    <xf numFmtId="41" fontId="3" fillId="0" borderId="22" xfId="1" applyNumberFormat="1" applyFont="1" applyFill="1" applyBorder="1" applyAlignment="1">
      <alignment horizontal="right" vertical="center" wrapText="1"/>
    </xf>
    <xf numFmtId="41" fontId="3" fillId="2" borderId="0" xfId="1" applyNumberFormat="1" applyFont="1" applyFill="1" applyAlignment="1">
      <alignment horizontal="right" vertical="center" wrapText="1"/>
    </xf>
    <xf numFmtId="41" fontId="0" fillId="2" borderId="0" xfId="0" applyNumberFormat="1" applyFont="1" applyFill="1" applyAlignment="1">
      <alignment horizontal="left"/>
    </xf>
    <xf numFmtId="41" fontId="0" fillId="2" borderId="0" xfId="0" applyNumberFormat="1" applyFont="1" applyFill="1" applyAlignment="1"/>
    <xf numFmtId="41" fontId="0" fillId="2" borderId="0" xfId="1" applyNumberFormat="1" applyFont="1" applyFill="1"/>
    <xf numFmtId="164" fontId="0" fillId="2" borderId="0" xfId="1" applyNumberFormat="1" applyFont="1" applyFill="1"/>
    <xf numFmtId="165" fontId="0" fillId="2" borderId="0" xfId="0" applyNumberFormat="1" applyFont="1" applyFill="1" applyAlignment="1">
      <alignment vertical="center" wrapText="1"/>
    </xf>
    <xf numFmtId="41" fontId="0" fillId="2" borderId="0" xfId="0" applyNumberFormat="1" applyFont="1" applyFill="1" applyAlignment="1">
      <alignment vertical="center" wrapText="1"/>
    </xf>
    <xf numFmtId="41" fontId="0" fillId="2" borderId="0" xfId="0" applyNumberFormat="1" applyFont="1" applyFill="1" applyBorder="1" applyAlignment="1">
      <alignment horizontal="left"/>
    </xf>
    <xf numFmtId="41" fontId="7" fillId="2" borderId="0" xfId="0" applyNumberFormat="1" applyFont="1" applyFill="1" applyBorder="1" applyAlignment="1">
      <alignment horizontal="left"/>
    </xf>
    <xf numFmtId="41" fontId="7" fillId="2" borderId="0" xfId="0" applyNumberFormat="1" applyFont="1" applyFill="1" applyAlignment="1"/>
    <xf numFmtId="41" fontId="7" fillId="2" borderId="0" xfId="0" applyNumberFormat="1" applyFont="1" applyFill="1"/>
    <xf numFmtId="41" fontId="7" fillId="2" borderId="0" xfId="0" applyNumberFormat="1" applyFont="1" applyFill="1" applyBorder="1"/>
    <xf numFmtId="41" fontId="7" fillId="2" borderId="0" xfId="1" applyNumberFormat="1" applyFont="1" applyFill="1"/>
    <xf numFmtId="164" fontId="7" fillId="2" borderId="0" xfId="1" applyNumberFormat="1" applyFont="1" applyFill="1"/>
    <xf numFmtId="165" fontId="7" fillId="2" borderId="0" xfId="0" applyNumberFormat="1" applyFont="1" applyFill="1" applyBorder="1" applyAlignment="1">
      <alignment vertical="center"/>
    </xf>
    <xf numFmtId="41" fontId="8" fillId="2" borderId="0" xfId="0" applyNumberFormat="1" applyFont="1" applyFill="1" applyAlignment="1">
      <alignment horizontal="left"/>
    </xf>
    <xf numFmtId="41" fontId="8" fillId="2" borderId="0" xfId="0" applyNumberFormat="1" applyFont="1" applyFill="1" applyAlignment="1">
      <alignment horizontal="center"/>
    </xf>
    <xf numFmtId="41" fontId="8" fillId="2" borderId="0" xfId="0" applyNumberFormat="1" applyFont="1" applyFill="1"/>
    <xf numFmtId="41" fontId="8" fillId="2" borderId="0" xfId="1" applyNumberFormat="1" applyFont="1" applyFill="1"/>
    <xf numFmtId="164" fontId="8" fillId="2" borderId="0" xfId="1" applyNumberFormat="1" applyFont="1" applyFill="1"/>
    <xf numFmtId="165" fontId="8" fillId="2" borderId="0" xfId="0" applyNumberFormat="1" applyFont="1" applyFill="1" applyAlignment="1">
      <alignment vertical="center" wrapText="1"/>
    </xf>
    <xf numFmtId="43" fontId="8" fillId="2" borderId="0" xfId="0" applyNumberFormat="1" applyFont="1" applyFill="1" applyAlignment="1">
      <alignment vertical="center" wrapText="1"/>
    </xf>
    <xf numFmtId="43" fontId="0" fillId="2" borderId="0" xfId="0" applyNumberFormat="1" applyFont="1" applyFill="1" applyAlignment="1">
      <alignment vertical="center" wrapText="1"/>
    </xf>
    <xf numFmtId="41" fontId="0" fillId="0" borderId="3" xfId="0" applyNumberFormat="1" applyFont="1" applyFill="1" applyBorder="1" applyAlignment="1">
      <alignment horizontal="center" vertical="top" wrapText="1"/>
    </xf>
    <xf numFmtId="41" fontId="0" fillId="0" borderId="4" xfId="0" applyNumberFormat="1" applyFont="1" applyFill="1" applyBorder="1" applyAlignment="1">
      <alignment horizontal="center" vertical="top" wrapText="1"/>
    </xf>
    <xf numFmtId="41" fontId="0" fillId="0" borderId="5" xfId="0" applyNumberFormat="1" applyFont="1" applyFill="1" applyBorder="1" applyAlignment="1">
      <alignment horizontal="center" vertical="top" wrapText="1"/>
    </xf>
    <xf numFmtId="41" fontId="0" fillId="0" borderId="6" xfId="0" applyNumberFormat="1" applyFont="1" applyFill="1" applyBorder="1" applyAlignment="1">
      <alignment horizontal="center" vertical="top" wrapText="1"/>
    </xf>
    <xf numFmtId="165" fontId="0" fillId="2" borderId="0" xfId="0" applyNumberFormat="1" applyFont="1" applyFill="1" applyBorder="1" applyAlignment="1">
      <alignment horizontal="left" vertical="center"/>
    </xf>
    <xf numFmtId="41" fontId="8" fillId="2" borderId="0" xfId="0" applyNumberFormat="1" applyFont="1" applyFill="1" applyAlignment="1">
      <alignment horizontal="left" wrapText="1"/>
    </xf>
    <xf numFmtId="41" fontId="3" fillId="0" borderId="2" xfId="0" applyNumberFormat="1" applyFont="1" applyFill="1" applyBorder="1" applyAlignment="1">
      <alignment horizontal="center" vertical="center" wrapText="1"/>
    </xf>
    <xf numFmtId="41" fontId="3" fillId="0" borderId="8" xfId="0" applyNumberFormat="1" applyFont="1" applyFill="1" applyBorder="1" applyAlignment="1">
      <alignment horizontal="center" vertical="center" wrapText="1"/>
    </xf>
    <xf numFmtId="41" fontId="3" fillId="0" borderId="7" xfId="0" applyNumberFormat="1" applyFont="1" applyFill="1" applyBorder="1" applyAlignment="1">
      <alignment horizontal="center" vertical="center" wrapText="1"/>
    </xf>
    <xf numFmtId="41" fontId="3" fillId="0" borderId="17" xfId="0" applyNumberFormat="1" applyFont="1" applyFill="1" applyBorder="1" applyAlignment="1">
      <alignment horizontal="center" vertical="center" wrapText="1"/>
    </xf>
    <xf numFmtId="41" fontId="3" fillId="0" borderId="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1" fontId="0" fillId="0" borderId="11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center" vertical="top" wrapText="1"/>
    </xf>
    <xf numFmtId="41" fontId="0" fillId="0" borderId="13" xfId="0" applyNumberFormat="1" applyFont="1" applyFill="1" applyBorder="1" applyAlignment="1">
      <alignment horizontal="center" vertical="top" wrapText="1"/>
    </xf>
    <xf numFmtId="41" fontId="0" fillId="0" borderId="14" xfId="0" applyNumberFormat="1" applyFont="1" applyFill="1" applyBorder="1" applyAlignment="1">
      <alignment horizontal="center" vertical="top" wrapText="1"/>
    </xf>
    <xf numFmtId="41" fontId="0" fillId="0" borderId="7" xfId="0" applyNumberFormat="1" applyFont="1" applyFill="1" applyBorder="1" applyAlignment="1">
      <alignment horizontal="center" vertical="top" wrapText="1"/>
    </xf>
    <xf numFmtId="41" fontId="0" fillId="0" borderId="15" xfId="0" applyNumberFormat="1" applyFont="1" applyFill="1" applyBorder="1" applyAlignment="1">
      <alignment horizontal="center" vertical="top" wrapText="1"/>
    </xf>
    <xf numFmtId="41" fontId="0" fillId="0" borderId="17" xfId="0" applyNumberFormat="1" applyFont="1" applyFill="1" applyBorder="1" applyAlignment="1">
      <alignment horizontal="center" vertical="top" wrapText="1"/>
    </xf>
    <xf numFmtId="41" fontId="3" fillId="0" borderId="10" xfId="0" applyNumberFormat="1" applyFont="1" applyFill="1" applyBorder="1" applyAlignment="1">
      <alignment horizontal="center" vertical="center" wrapText="1"/>
    </xf>
    <xf numFmtId="41" fontId="3" fillId="0" borderId="16" xfId="0" applyNumberFormat="1" applyFont="1" applyFill="1" applyBorder="1" applyAlignment="1">
      <alignment horizontal="center" vertical="center" wrapText="1"/>
    </xf>
    <xf numFmtId="41" fontId="0" fillId="0" borderId="7" xfId="0" applyNumberFormat="1" applyFont="1" applyFill="1" applyBorder="1" applyAlignment="1">
      <alignment horizontal="center" vertical="center" wrapText="1"/>
    </xf>
    <xf numFmtId="41" fontId="0" fillId="0" borderId="15" xfId="0" applyNumberFormat="1" applyFont="1" applyFill="1" applyBorder="1" applyAlignment="1">
      <alignment horizontal="center" vertical="center" wrapText="1"/>
    </xf>
    <xf numFmtId="41" fontId="0" fillId="0" borderId="17" xfId="0" applyNumberFormat="1" applyFont="1" applyFill="1" applyBorder="1" applyAlignment="1">
      <alignment horizontal="center" vertical="center" wrapText="1"/>
    </xf>
    <xf numFmtId="41" fontId="0" fillId="0" borderId="10" xfId="0" applyNumberFormat="1" applyFont="1" applyFill="1" applyBorder="1" applyAlignment="1">
      <alignment horizontal="center" vertical="center" wrapText="1"/>
    </xf>
    <xf numFmtId="41" fontId="0" fillId="0" borderId="16" xfId="0" applyNumberFormat="1" applyFont="1" applyFill="1" applyBorder="1" applyAlignment="1">
      <alignment horizontal="center" vertical="center" wrapText="1"/>
    </xf>
    <xf numFmtId="41" fontId="3" fillId="0" borderId="3" xfId="0" applyNumberFormat="1" applyFont="1" applyFill="1" applyBorder="1" applyAlignment="1">
      <alignment horizontal="center" vertical="center" wrapText="1"/>
    </xf>
    <xf numFmtId="41" fontId="3" fillId="0" borderId="4" xfId="0" applyNumberFormat="1" applyFont="1" applyFill="1" applyBorder="1" applyAlignment="1">
      <alignment horizontal="center" vertical="center" wrapText="1"/>
    </xf>
    <xf numFmtId="41" fontId="3" fillId="0" borderId="5" xfId="0" applyNumberFormat="1" applyFont="1" applyFill="1" applyBorder="1" applyAlignment="1">
      <alignment horizontal="center" vertical="center" wrapText="1"/>
    </xf>
    <xf numFmtId="41" fontId="3" fillId="2" borderId="7" xfId="0" applyNumberFormat="1" applyFont="1" applyFill="1" applyBorder="1" applyAlignment="1">
      <alignment horizontal="center" vertical="center" wrapText="1"/>
    </xf>
    <xf numFmtId="41" fontId="3" fillId="2" borderId="15" xfId="0" applyNumberFormat="1" applyFont="1" applyFill="1" applyBorder="1" applyAlignment="1">
      <alignment horizontal="center" vertical="center" wrapText="1"/>
    </xf>
    <xf numFmtId="41" fontId="3" fillId="2" borderId="17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43" fontId="3" fillId="0" borderId="16" xfId="0" applyNumberFormat="1" applyFont="1" applyFill="1" applyBorder="1" applyAlignment="1">
      <alignment horizontal="center" vertical="center" wrapText="1"/>
    </xf>
    <xf numFmtId="41" fontId="4" fillId="0" borderId="10" xfId="1" applyNumberFormat="1" applyFont="1" applyFill="1" applyBorder="1" applyAlignment="1">
      <alignment horizontal="center" vertical="center" wrapText="1"/>
    </xf>
    <xf numFmtId="41" fontId="4" fillId="0" borderId="16" xfId="1" applyNumberFormat="1" applyFont="1" applyFill="1" applyBorder="1" applyAlignment="1">
      <alignment horizontal="center" vertical="center" wrapText="1"/>
    </xf>
  </cellXfs>
  <cellStyles count="69">
    <cellStyle name="Comma 10" xfId="2"/>
    <cellStyle name="Comma 11" xfId="3"/>
    <cellStyle name="Comma 13" xfId="4"/>
    <cellStyle name="Comma 16" xfId="5"/>
    <cellStyle name="Comma 2" xfId="6"/>
    <cellStyle name="Comma 2 10" xfId="7"/>
    <cellStyle name="Comma 2 10 2" xfId="8"/>
    <cellStyle name="Comma 2 10 6" xfId="9"/>
    <cellStyle name="Comma 2 10 6 2" xfId="10"/>
    <cellStyle name="Comma 2 12 6" xfId="11"/>
    <cellStyle name="Comma 2 16 6" xfId="12"/>
    <cellStyle name="Comma 2 18 6" xfId="13"/>
    <cellStyle name="Comma 2 2" xfId="14"/>
    <cellStyle name="Comma 2 20 6" xfId="15"/>
    <cellStyle name="Comma 2 22 6" xfId="16"/>
    <cellStyle name="Comma 2 24 6" xfId="17"/>
    <cellStyle name="Comma 2 26 6" xfId="18"/>
    <cellStyle name="Comma 2 32" xfId="19"/>
    <cellStyle name="Comma 2 4 6" xfId="20"/>
    <cellStyle name="Comma 2 7 6" xfId="21"/>
    <cellStyle name="Comma 3" xfId="22"/>
    <cellStyle name="Comma 3 2" xfId="23"/>
    <cellStyle name="Comma 3 2 2" xfId="24"/>
    <cellStyle name="Comma 33" xfId="25"/>
    <cellStyle name="Comma 38" xfId="26"/>
    <cellStyle name="Comma 39" xfId="27"/>
    <cellStyle name="Comma 4" xfId="28"/>
    <cellStyle name="Comma 5" xfId="1"/>
    <cellStyle name="Comma 6" xfId="29"/>
    <cellStyle name="Excel Built-in Normal" xfId="30"/>
    <cellStyle name="Normal" xfId="0" builtinId="0"/>
    <cellStyle name="Normal 10" xfId="31"/>
    <cellStyle name="Normal 11" xfId="32"/>
    <cellStyle name="Normal 12" xfId="33"/>
    <cellStyle name="Normal 13" xfId="34"/>
    <cellStyle name="Normal 14" xfId="35"/>
    <cellStyle name="Normal 15" xfId="36"/>
    <cellStyle name="Normal 16" xfId="37"/>
    <cellStyle name="Normal 17" xfId="38"/>
    <cellStyle name="Normal 18" xfId="39"/>
    <cellStyle name="Normal 19" xfId="40"/>
    <cellStyle name="Normal 2" xfId="41"/>
    <cellStyle name="Normal 2 2" xfId="42"/>
    <cellStyle name="Normal 2 3" xfId="43"/>
    <cellStyle name="Normal 20" xfId="44"/>
    <cellStyle name="Normal 21" xfId="45"/>
    <cellStyle name="Normal 22" xfId="46"/>
    <cellStyle name="Normal 23" xfId="47"/>
    <cellStyle name="Normal 24" xfId="48"/>
    <cellStyle name="Normal 25" xfId="49"/>
    <cellStyle name="Normal 29" xfId="50"/>
    <cellStyle name="Normal 3" xfId="51"/>
    <cellStyle name="Normal 30" xfId="52"/>
    <cellStyle name="Normal 31" xfId="53"/>
    <cellStyle name="Normal 32" xfId="54"/>
    <cellStyle name="Normal 34" xfId="55"/>
    <cellStyle name="Normal 35" xfId="56"/>
    <cellStyle name="Normal 36" xfId="57"/>
    <cellStyle name="Normal 37" xfId="58"/>
    <cellStyle name="Normal 38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Percent 2" xfId="66"/>
    <cellStyle name="Percent 3" xfId="67"/>
    <cellStyle name="Percent 4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KY%20files/2014%20Community-Based/SF/SFP%20as%20of%20June%20(3rd%20Cycle)-master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CELY~1\AppData\Local\Temp\SFP\STATUS%20OF%20FUND%20TRANSFER%20AND%20ACTUAL%20SERVED\SF%20as%20of%20June%2029%206-19-12(1)%201st%20Cyc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ccomp"/>
      <sheetName val="Physical final"/>
      <sheetName val="social prep 2012"/>
      <sheetName val="Physical"/>
      <sheetName val="financial "/>
      <sheetName val="pdpb-monthly_report-December"/>
      <sheetName val="revised "/>
      <sheetName val="FINANCIAL"/>
      <sheetName val="FINANCIAL_MAY"/>
      <sheetName val="SPECIAL_REPORT"/>
      <sheetName val="ACTIONS"/>
      <sheetName val="STATISTICAL"/>
      <sheetName val="pdpb (1st cycle)"/>
      <sheetName val="fund transfer per municipal (2)"/>
      <sheetName val="monthly physical and financial"/>
      <sheetName val="financial final"/>
      <sheetName val="Physical final 3rdd"/>
      <sheetName val="pdpb report 3rd cycle"/>
      <sheetName val="per LGU 3rd cycle"/>
      <sheetName val="Revised Template "/>
      <sheetName val="SFP"/>
      <sheetName val="Current Appropriations"/>
      <sheetName val="FOs vs PDP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358">
          <cell r="E3358">
            <v>120270</v>
          </cell>
          <cell r="F3358">
            <v>169333320</v>
          </cell>
        </row>
      </sheetData>
      <sheetData sheetId="18">
        <row r="11">
          <cell r="D11">
            <v>3282</v>
          </cell>
          <cell r="F11">
            <v>0</v>
          </cell>
          <cell r="G11">
            <v>88690</v>
          </cell>
          <cell r="Q11">
            <v>130549040</v>
          </cell>
          <cell r="T11">
            <v>3445</v>
          </cell>
          <cell r="X11">
            <v>89724</v>
          </cell>
        </row>
        <row r="153">
          <cell r="D153">
            <v>2615</v>
          </cell>
          <cell r="F153">
            <v>385</v>
          </cell>
          <cell r="G153">
            <v>43650</v>
          </cell>
          <cell r="Q153">
            <v>111732044</v>
          </cell>
          <cell r="T153">
            <v>2637</v>
          </cell>
          <cell r="X153">
            <v>75624</v>
          </cell>
        </row>
        <row r="259">
          <cell r="D259">
            <v>3905</v>
          </cell>
          <cell r="F259">
            <v>0</v>
          </cell>
          <cell r="G259">
            <v>4390</v>
          </cell>
          <cell r="Q259">
            <v>228449887</v>
          </cell>
          <cell r="T259">
            <v>2723</v>
          </cell>
          <cell r="X259">
            <v>162769</v>
          </cell>
        </row>
        <row r="421">
          <cell r="D421">
            <v>4619</v>
          </cell>
          <cell r="F421">
            <v>3507</v>
          </cell>
          <cell r="G421">
            <v>159883</v>
          </cell>
          <cell r="Q421">
            <v>252688800</v>
          </cell>
          <cell r="T421">
            <v>2613</v>
          </cell>
          <cell r="X421">
            <v>141372</v>
          </cell>
        </row>
        <row r="592">
          <cell r="D592">
            <v>2860</v>
          </cell>
          <cell r="F592">
            <v>2652</v>
          </cell>
          <cell r="G592">
            <v>83770</v>
          </cell>
          <cell r="Q592">
            <v>139638900</v>
          </cell>
          <cell r="T592">
            <v>2509</v>
          </cell>
          <cell r="X592">
            <v>82623</v>
          </cell>
        </row>
        <row r="675">
          <cell r="D675">
            <v>4294</v>
          </cell>
          <cell r="F675">
            <v>0</v>
          </cell>
          <cell r="G675">
            <v>0</v>
          </cell>
          <cell r="Q675">
            <v>208016640</v>
          </cell>
          <cell r="T675">
            <v>3741</v>
          </cell>
          <cell r="X675">
            <v>123791</v>
          </cell>
        </row>
        <row r="814">
          <cell r="D814">
            <v>5557</v>
          </cell>
          <cell r="F814">
            <v>122</v>
          </cell>
          <cell r="G814">
            <v>4556</v>
          </cell>
          <cell r="Q814">
            <v>281322600</v>
          </cell>
          <cell r="T814">
            <v>5557</v>
          </cell>
          <cell r="X814">
            <v>180335</v>
          </cell>
        </row>
        <row r="967">
          <cell r="D967">
            <v>4173</v>
          </cell>
          <cell r="F967">
            <v>4582</v>
          </cell>
          <cell r="G967">
            <v>153546</v>
          </cell>
          <cell r="Q967">
            <v>224167200</v>
          </cell>
          <cell r="T967">
            <v>4154</v>
          </cell>
          <cell r="X967">
            <v>145662</v>
          </cell>
        </row>
        <row r="1118">
          <cell r="D1118">
            <v>4032</v>
          </cell>
          <cell r="Q1118">
            <v>19611000</v>
          </cell>
          <cell r="T1118">
            <v>442</v>
          </cell>
          <cell r="X1118">
            <v>13469</v>
          </cell>
        </row>
        <row r="1119">
          <cell r="F1119">
            <v>0</v>
          </cell>
          <cell r="G1119">
            <v>0</v>
          </cell>
        </row>
        <row r="1277">
          <cell r="D1277">
            <v>2577</v>
          </cell>
          <cell r="F1277">
            <v>2317</v>
          </cell>
          <cell r="G1277">
            <v>103982</v>
          </cell>
          <cell r="Q1277">
            <v>156028835.22999999</v>
          </cell>
          <cell r="T1277">
            <v>0</v>
          </cell>
          <cell r="X1277">
            <v>105088</v>
          </cell>
        </row>
        <row r="1362">
          <cell r="F1362">
            <v>3249</v>
          </cell>
          <cell r="G1362">
            <v>108547</v>
          </cell>
        </row>
        <row r="1472">
          <cell r="F1472">
            <v>2650</v>
          </cell>
          <cell r="G1472">
            <v>97975</v>
          </cell>
          <cell r="Q1472">
            <v>101574000</v>
          </cell>
          <cell r="T1472">
            <v>1974</v>
          </cell>
          <cell r="X1472">
            <v>84645</v>
          </cell>
        </row>
        <row r="1537">
          <cell r="F1537">
            <v>2875</v>
          </cell>
          <cell r="G1537">
            <v>93738</v>
          </cell>
          <cell r="Q1537">
            <v>141712788</v>
          </cell>
          <cell r="T1537">
            <v>2702</v>
          </cell>
          <cell r="X1537">
            <v>94515</v>
          </cell>
        </row>
        <row r="1598">
          <cell r="F1598">
            <v>2008</v>
          </cell>
          <cell r="G1598">
            <v>154876</v>
          </cell>
          <cell r="Q1598">
            <v>208256161.30000001</v>
          </cell>
          <cell r="T1598">
            <v>2088</v>
          </cell>
          <cell r="X1598">
            <v>159756</v>
          </cell>
        </row>
        <row r="1642">
          <cell r="D1642">
            <v>2019</v>
          </cell>
          <cell r="F1642">
            <v>1867</v>
          </cell>
          <cell r="G1642">
            <v>40697</v>
          </cell>
          <cell r="Q1642">
            <v>56576576</v>
          </cell>
          <cell r="T1642">
            <v>950</v>
          </cell>
          <cell r="X1642">
            <v>44748</v>
          </cell>
        </row>
        <row r="1726">
          <cell r="F1726">
            <v>2025</v>
          </cell>
          <cell r="G1726">
            <v>67990</v>
          </cell>
          <cell r="Q1726">
            <v>106064400</v>
          </cell>
          <cell r="T1726">
            <v>2025</v>
          </cell>
          <cell r="X1726">
            <v>68452</v>
          </cell>
        </row>
        <row r="1813">
          <cell r="F1813">
            <v>0</v>
          </cell>
          <cell r="G1813">
            <v>0</v>
          </cell>
          <cell r="Q1813">
            <v>0</v>
          </cell>
          <cell r="T1813">
            <v>0</v>
          </cell>
          <cell r="X1813">
            <v>0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ccomp"/>
      <sheetName val="financial final"/>
      <sheetName val="Physical final"/>
      <sheetName val="social prep 2012"/>
      <sheetName val="Physical"/>
      <sheetName val="fund transfer per municipality"/>
      <sheetName val="pdpb-monthly_report-December"/>
      <sheetName val="revised "/>
      <sheetName val="FINANCIAL"/>
      <sheetName val="FINANCIAL_MAY"/>
      <sheetName val="SPECIAL_REPORT"/>
      <sheetName val="ACTIONS"/>
      <sheetName val="STATISTICAL"/>
      <sheetName val="pdpb-monthly_report-June"/>
      <sheetName val="SAOB 2011-2012"/>
      <sheetName val="SAOB 2012"/>
      <sheetName val="fund transfer per municipal (2)"/>
      <sheetName val="monthly physical and financi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F8">
            <v>116289423</v>
          </cell>
          <cell r="H8">
            <v>15335365</v>
          </cell>
        </row>
        <row r="150">
          <cell r="H150">
            <v>0</v>
          </cell>
        </row>
        <row r="249">
          <cell r="H249">
            <v>0</v>
          </cell>
        </row>
        <row r="386">
          <cell r="H386">
            <v>62884272.540000007</v>
          </cell>
        </row>
        <row r="551">
          <cell r="H551">
            <v>15915065</v>
          </cell>
        </row>
        <row r="629">
          <cell r="H629">
            <v>0</v>
          </cell>
        </row>
        <row r="764">
          <cell r="H764">
            <v>51326712</v>
          </cell>
        </row>
        <row r="904">
          <cell r="H904">
            <v>40835700</v>
          </cell>
        </row>
        <row r="1055">
          <cell r="H1055">
            <v>0</v>
          </cell>
        </row>
        <row r="1195">
          <cell r="H1195">
            <v>0</v>
          </cell>
        </row>
        <row r="1272">
          <cell r="H1272">
            <v>0</v>
          </cell>
        </row>
        <row r="1371">
          <cell r="H1371">
            <v>0</v>
          </cell>
        </row>
        <row r="1425">
          <cell r="H1425">
            <v>0</v>
          </cell>
        </row>
        <row r="1484">
          <cell r="H1484">
            <v>0</v>
          </cell>
        </row>
        <row r="1524">
          <cell r="H1524">
            <v>0</v>
          </cell>
        </row>
        <row r="1609">
          <cell r="H1609">
            <v>0</v>
          </cell>
        </row>
        <row r="1687">
          <cell r="H1687">
            <v>10461900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view="pageBreakPreview" zoomScale="70" zoomScaleNormal="85" zoomScaleSheetLayoutView="70" workbookViewId="0">
      <pane ySplit="8" topLeftCell="A21" activePane="bottomLeft" state="frozen"/>
      <selection pane="bottomLeft" activeCell="N29" sqref="N29"/>
    </sheetView>
  </sheetViews>
  <sheetFormatPr defaultColWidth="9" defaultRowHeight="15" x14ac:dyDescent="0.25"/>
  <cols>
    <col min="1" max="1" width="13.85546875" style="26" customWidth="1"/>
    <col min="2" max="2" width="11.7109375" style="26" customWidth="1"/>
    <col min="3" max="3" width="12.85546875" style="26" customWidth="1"/>
    <col min="4" max="4" width="16.28515625" style="26" customWidth="1"/>
    <col min="5" max="5" width="6" style="5" hidden="1" customWidth="1"/>
    <col min="6" max="6" width="7.7109375" style="5" hidden="1" customWidth="1"/>
    <col min="7" max="7" width="10.28515625" style="5" hidden="1" customWidth="1"/>
    <col min="8" max="8" width="6.7109375" style="5" hidden="1" customWidth="1"/>
    <col min="9" max="9" width="13.85546875" style="5" customWidth="1"/>
    <col min="10" max="10" width="18" style="5" customWidth="1"/>
    <col min="11" max="11" width="11.28515625" style="100" hidden="1" customWidth="1"/>
    <col min="12" max="12" width="2.85546875" style="100" hidden="1" customWidth="1"/>
    <col min="13" max="13" width="11" style="101" customWidth="1"/>
    <col min="14" max="14" width="29.85546875" style="102" customWidth="1"/>
    <col min="15" max="15" width="25.42578125" style="119" customWidth="1"/>
    <col min="16" max="16" width="9" style="103" hidden="1" customWidth="1"/>
    <col min="17" max="17" width="14.140625" style="103" customWidth="1"/>
    <col min="18" max="22" width="9" style="103" hidden="1" customWidth="1"/>
    <col min="23" max="27" width="9" style="5" hidden="1" customWidth="1"/>
    <col min="28" max="45" width="9" style="6" hidden="1" customWidth="1"/>
    <col min="46" max="46" width="38.5703125" style="5" hidden="1" customWidth="1"/>
    <col min="47" max="47" width="24.7109375" style="5" customWidth="1"/>
    <col min="48" max="16384" width="9" style="5"/>
  </cols>
  <sheetData>
    <row r="1" spans="1:46" ht="21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46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3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46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10"/>
      <c r="O3" s="11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46" s="20" customFormat="1" x14ac:dyDescent="0.25">
      <c r="A4" s="12"/>
      <c r="B4" s="13"/>
      <c r="C4" s="13"/>
      <c r="D4" s="13"/>
      <c r="E4" s="14"/>
      <c r="F4" s="14"/>
      <c r="G4" s="14"/>
      <c r="H4" s="14"/>
      <c r="I4" s="14"/>
      <c r="J4" s="14"/>
      <c r="K4" s="15"/>
      <c r="L4" s="15"/>
      <c r="M4" s="16"/>
      <c r="N4" s="17"/>
      <c r="O4" s="18"/>
      <c r="P4" s="19"/>
      <c r="Q4" s="19"/>
      <c r="R4" s="1"/>
      <c r="S4" s="19"/>
      <c r="T4" s="19"/>
      <c r="U4" s="19"/>
      <c r="V4" s="19"/>
      <c r="W4" s="14"/>
      <c r="X4" s="14"/>
      <c r="Y4" s="14"/>
      <c r="Z4" s="14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</row>
    <row r="5" spans="1:46" s="26" customFormat="1" ht="25.5" customHeight="1" x14ac:dyDescent="0.25">
      <c r="A5" s="126" t="s">
        <v>3</v>
      </c>
      <c r="B5" s="147" t="s">
        <v>4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  <c r="N5" s="147" t="s">
        <v>5</v>
      </c>
      <c r="O5" s="148"/>
      <c r="P5" s="148"/>
      <c r="Q5" s="149"/>
      <c r="R5" s="22"/>
      <c r="S5" s="22"/>
      <c r="T5" s="22"/>
      <c r="U5" s="22"/>
      <c r="V5" s="22"/>
      <c r="W5" s="22"/>
      <c r="X5" s="22"/>
      <c r="Y5" s="22"/>
      <c r="Z5" s="22"/>
      <c r="AA5" s="23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5"/>
      <c r="AS5" s="25"/>
      <c r="AT5" s="150" t="s">
        <v>6</v>
      </c>
    </row>
    <row r="6" spans="1:46" s="26" customFormat="1" ht="18.75" customHeight="1" x14ac:dyDescent="0.25">
      <c r="A6" s="127"/>
      <c r="B6" s="130" t="s">
        <v>7</v>
      </c>
      <c r="C6" s="130"/>
      <c r="D6" s="130"/>
      <c r="E6" s="130" t="s">
        <v>8</v>
      </c>
      <c r="F6" s="130"/>
      <c r="G6" s="130"/>
      <c r="H6" s="130" t="s">
        <v>9</v>
      </c>
      <c r="I6" s="130"/>
      <c r="J6" s="130"/>
      <c r="K6" s="130"/>
      <c r="L6" s="130"/>
      <c r="M6" s="130"/>
      <c r="N6" s="153" t="s">
        <v>10</v>
      </c>
      <c r="O6" s="156" t="s">
        <v>11</v>
      </c>
      <c r="P6" s="158" t="s">
        <v>12</v>
      </c>
      <c r="Q6" s="142" t="s">
        <v>13</v>
      </c>
      <c r="R6" s="140" t="s">
        <v>14</v>
      </c>
      <c r="S6" s="140" t="s">
        <v>15</v>
      </c>
      <c r="T6" s="145" t="s">
        <v>16</v>
      </c>
      <c r="U6" s="145" t="s">
        <v>17</v>
      </c>
      <c r="V6" s="145" t="s">
        <v>18</v>
      </c>
      <c r="W6" s="27"/>
      <c r="X6" s="27"/>
      <c r="Y6" s="28"/>
      <c r="Z6" s="133" t="s">
        <v>19</v>
      </c>
      <c r="AA6" s="23"/>
      <c r="AB6" s="134" t="s">
        <v>20</v>
      </c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6"/>
      <c r="AO6" s="137" t="s">
        <v>21</v>
      </c>
      <c r="AP6" s="137" t="s">
        <v>22</v>
      </c>
      <c r="AQ6" s="123" t="s">
        <v>23</v>
      </c>
      <c r="AR6" s="25"/>
      <c r="AS6" s="25"/>
      <c r="AT6" s="151"/>
    </row>
    <row r="7" spans="1:46" s="26" customFormat="1" ht="25.5" customHeight="1" x14ac:dyDescent="0.25">
      <c r="A7" s="141"/>
      <c r="B7" s="140" t="s">
        <v>24</v>
      </c>
      <c r="C7" s="140" t="s">
        <v>25</v>
      </c>
      <c r="D7" s="140" t="s">
        <v>26</v>
      </c>
      <c r="E7" s="140" t="s">
        <v>24</v>
      </c>
      <c r="F7" s="140" t="s">
        <v>25</v>
      </c>
      <c r="G7" s="126" t="s">
        <v>26</v>
      </c>
      <c r="H7" s="128" t="s">
        <v>24</v>
      </c>
      <c r="I7" s="129" t="s">
        <v>25</v>
      </c>
      <c r="J7" s="129" t="s">
        <v>26</v>
      </c>
      <c r="K7" s="29"/>
      <c r="L7" s="29"/>
      <c r="M7" s="131" t="s">
        <v>13</v>
      </c>
      <c r="N7" s="154"/>
      <c r="O7" s="157"/>
      <c r="P7" s="159"/>
      <c r="Q7" s="143"/>
      <c r="R7" s="141"/>
      <c r="S7" s="141"/>
      <c r="T7" s="146"/>
      <c r="U7" s="146"/>
      <c r="V7" s="146"/>
      <c r="W7" s="30"/>
      <c r="X7" s="30"/>
      <c r="Y7" s="31"/>
      <c r="Z7" s="133"/>
      <c r="AA7" s="23"/>
      <c r="AB7" s="123" t="s">
        <v>27</v>
      </c>
      <c r="AC7" s="120" t="s">
        <v>28</v>
      </c>
      <c r="AD7" s="121"/>
      <c r="AE7" s="121"/>
      <c r="AF7" s="121"/>
      <c r="AG7" s="121"/>
      <c r="AH7" s="122"/>
      <c r="AI7" s="123" t="s">
        <v>29</v>
      </c>
      <c r="AJ7" s="123"/>
      <c r="AK7" s="123"/>
      <c r="AL7" s="123"/>
      <c r="AM7" s="123"/>
      <c r="AN7" s="123"/>
      <c r="AO7" s="138"/>
      <c r="AP7" s="138"/>
      <c r="AQ7" s="123"/>
      <c r="AR7" s="25"/>
      <c r="AS7" s="25"/>
      <c r="AT7" s="151"/>
    </row>
    <row r="8" spans="1:46" s="26" customFormat="1" ht="88.5" customHeight="1" x14ac:dyDescent="0.25">
      <c r="A8" s="141"/>
      <c r="B8" s="141"/>
      <c r="C8" s="141"/>
      <c r="D8" s="141"/>
      <c r="E8" s="141"/>
      <c r="F8" s="141"/>
      <c r="G8" s="127"/>
      <c r="H8" s="129"/>
      <c r="I8" s="130"/>
      <c r="J8" s="130"/>
      <c r="K8" s="32" t="s">
        <v>30</v>
      </c>
      <c r="L8" s="33"/>
      <c r="M8" s="132"/>
      <c r="N8" s="155"/>
      <c r="O8" s="157"/>
      <c r="P8" s="159"/>
      <c r="Q8" s="144"/>
      <c r="R8" s="141"/>
      <c r="S8" s="141"/>
      <c r="T8" s="146"/>
      <c r="U8" s="146"/>
      <c r="V8" s="146"/>
      <c r="W8" s="30"/>
      <c r="X8" s="30"/>
      <c r="Y8" s="31"/>
      <c r="Z8" s="133"/>
      <c r="AA8" s="23"/>
      <c r="AB8" s="123"/>
      <c r="AC8" s="34" t="s">
        <v>31</v>
      </c>
      <c r="AD8" s="34" t="s">
        <v>13</v>
      </c>
      <c r="AE8" s="34" t="s">
        <v>32</v>
      </c>
      <c r="AF8" s="34" t="s">
        <v>13</v>
      </c>
      <c r="AG8" s="34" t="s">
        <v>33</v>
      </c>
      <c r="AH8" s="34" t="s">
        <v>13</v>
      </c>
      <c r="AI8" s="35" t="s">
        <v>31</v>
      </c>
      <c r="AJ8" s="35" t="s">
        <v>13</v>
      </c>
      <c r="AK8" s="35" t="s">
        <v>32</v>
      </c>
      <c r="AL8" s="35" t="s">
        <v>13</v>
      </c>
      <c r="AM8" s="34" t="s">
        <v>33</v>
      </c>
      <c r="AN8" s="34" t="s">
        <v>13</v>
      </c>
      <c r="AO8" s="139"/>
      <c r="AP8" s="139"/>
      <c r="AQ8" s="123"/>
      <c r="AR8" s="25"/>
      <c r="AS8" s="25"/>
      <c r="AT8" s="152"/>
    </row>
    <row r="9" spans="1:46" s="50" customFormat="1" ht="21.75" customHeight="1" x14ac:dyDescent="0.25">
      <c r="A9" s="36" t="s">
        <v>34</v>
      </c>
      <c r="B9" s="37">
        <v>125</v>
      </c>
      <c r="C9" s="37">
        <f>'[1]per LGU 3rd cycle'!D11</f>
        <v>3282</v>
      </c>
      <c r="D9" s="37">
        <v>73154</v>
      </c>
      <c r="E9" s="38" t="s">
        <v>35</v>
      </c>
      <c r="F9" s="37">
        <f>'[1]per LGU 3rd cycle'!F11</f>
        <v>0</v>
      </c>
      <c r="G9" s="37">
        <f>'[1]per LGU 3rd cycle'!G11</f>
        <v>88690</v>
      </c>
      <c r="H9" s="39">
        <f>'[1]per LGU 3rd cycle'!Z11</f>
        <v>0</v>
      </c>
      <c r="I9" s="39">
        <f>'[1]per LGU 3rd cycle'!T11</f>
        <v>3445</v>
      </c>
      <c r="J9" s="39">
        <f>'[1]per LGU 3rd cycle'!X11</f>
        <v>89724</v>
      </c>
      <c r="K9" s="40">
        <v>9479850</v>
      </c>
      <c r="L9" s="40">
        <v>0</v>
      </c>
      <c r="M9" s="41">
        <f t="shared" ref="M9:M26" si="0">(J9/D9)*100</f>
        <v>122.6508461601553</v>
      </c>
      <c r="N9" s="42">
        <v>117259000</v>
      </c>
      <c r="O9" s="43">
        <f>'[1]per LGU 3rd cycle'!Q11</f>
        <v>130549040</v>
      </c>
      <c r="P9" s="44">
        <f>'[2]fund transfer per municipality'!H8</f>
        <v>15335365</v>
      </c>
      <c r="Q9" s="45">
        <f>(O9/N9)*100</f>
        <v>111.33391893159587</v>
      </c>
      <c r="R9" s="44">
        <f t="shared" ref="R9:R25" si="1">O9/N9*100</f>
        <v>111.33391893159587</v>
      </c>
      <c r="S9" s="44">
        <v>4</v>
      </c>
      <c r="T9" s="46">
        <v>125</v>
      </c>
      <c r="U9" s="47">
        <v>125</v>
      </c>
      <c r="V9" s="48">
        <v>125</v>
      </c>
      <c r="W9" s="49" t="s">
        <v>36</v>
      </c>
      <c r="X9" s="50">
        <v>1</v>
      </c>
      <c r="Y9" s="50">
        <v>1</v>
      </c>
      <c r="Z9" s="42">
        <v>3</v>
      </c>
      <c r="AA9" s="50">
        <v>1</v>
      </c>
      <c r="AB9" s="51"/>
      <c r="AC9" s="51"/>
      <c r="AD9" s="51" t="e">
        <f t="shared" ref="AD9:AD26" si="2">AC9/AB9*100</f>
        <v>#DIV/0!</v>
      </c>
      <c r="AE9" s="51"/>
      <c r="AF9" s="51" t="e">
        <f t="shared" ref="AF9:AF26" si="3">AE9/AB9*100</f>
        <v>#DIV/0!</v>
      </c>
      <c r="AG9" s="51"/>
      <c r="AH9" s="51" t="e">
        <f t="shared" ref="AH9:AH26" si="4">AG9/AB9*100</f>
        <v>#DIV/0!</v>
      </c>
      <c r="AI9" s="51"/>
      <c r="AJ9" s="51" t="e">
        <f t="shared" ref="AJ9:AJ26" si="5">AI9/AB9*100</f>
        <v>#DIV/0!</v>
      </c>
      <c r="AK9" s="51"/>
      <c r="AL9" s="51" t="e">
        <f t="shared" ref="AL9:AL26" si="6">AK9/AB9*100</f>
        <v>#DIV/0!</v>
      </c>
      <c r="AM9" s="51"/>
      <c r="AN9" s="51" t="e">
        <f t="shared" ref="AN9:AN26" si="7">AM9/AB9*100</f>
        <v>#DIV/0!</v>
      </c>
      <c r="AO9" s="51" t="e">
        <f t="shared" ref="AO9:AO26" si="8">SUM(AI9-AC9)/AC9*100</f>
        <v>#DIV/0!</v>
      </c>
      <c r="AP9" s="51" t="e">
        <f t="shared" ref="AP9:AP26" si="9">SUM(AK9-AE9)/AE9*100</f>
        <v>#DIV/0!</v>
      </c>
      <c r="AQ9" s="51" t="e">
        <f t="shared" ref="AQ9:AQ26" si="10">SUM(AM9-AG9)/AG9*100</f>
        <v>#DIV/0!</v>
      </c>
      <c r="AR9" s="52"/>
      <c r="AS9" s="52"/>
      <c r="AT9" s="42"/>
    </row>
    <row r="10" spans="1:46" s="50" customFormat="1" ht="21.95" customHeight="1" x14ac:dyDescent="0.25">
      <c r="A10" s="36" t="s">
        <v>37</v>
      </c>
      <c r="B10" s="37">
        <v>93</v>
      </c>
      <c r="C10" s="37">
        <f>'[1]per LGU 3rd cycle'!D153</f>
        <v>2615</v>
      </c>
      <c r="D10" s="37">
        <v>67391</v>
      </c>
      <c r="E10" s="53">
        <v>0</v>
      </c>
      <c r="F10" s="54">
        <f>'[1]per LGU 3rd cycle'!F153</f>
        <v>385</v>
      </c>
      <c r="G10" s="54">
        <f>'[1]per LGU 3rd cycle'!G153</f>
        <v>43650</v>
      </c>
      <c r="H10" s="53">
        <f>'[1]per LGU 3rd cycle'!Z153</f>
        <v>0</v>
      </c>
      <c r="I10" s="53">
        <f>'[1]per LGU 3rd cycle'!T153</f>
        <v>2637</v>
      </c>
      <c r="J10" s="53">
        <f>'[1]per LGU 3rd cycle'!X153</f>
        <v>75624</v>
      </c>
      <c r="K10" s="54">
        <v>25254400</v>
      </c>
      <c r="L10" s="54">
        <v>0</v>
      </c>
      <c r="M10" s="41">
        <f t="shared" si="0"/>
        <v>112.21676484990577</v>
      </c>
      <c r="N10" s="42">
        <v>107704000</v>
      </c>
      <c r="O10" s="55">
        <f>'[1]per LGU 3rd cycle'!Q153</f>
        <v>111732044</v>
      </c>
      <c r="P10" s="56">
        <f>'[2]fund transfer per municipality'!H150</f>
        <v>0</v>
      </c>
      <c r="Q10" s="45">
        <f t="shared" ref="Q10:Q26" si="11">(O10/N10)*100</f>
        <v>103.73992052291466</v>
      </c>
      <c r="R10" s="56">
        <f t="shared" si="1"/>
        <v>103.73992052291466</v>
      </c>
      <c r="S10" s="56">
        <v>1</v>
      </c>
      <c r="T10" s="57">
        <v>93</v>
      </c>
      <c r="U10" s="58">
        <v>93</v>
      </c>
      <c r="V10" s="59">
        <v>87</v>
      </c>
      <c r="W10" s="50" t="s">
        <v>38</v>
      </c>
      <c r="X10" s="50">
        <v>2</v>
      </c>
      <c r="Y10" s="50">
        <v>2</v>
      </c>
      <c r="Z10" s="59">
        <v>4</v>
      </c>
      <c r="AA10" s="50">
        <v>2</v>
      </c>
      <c r="AB10" s="60"/>
      <c r="AC10" s="60"/>
      <c r="AD10" s="60" t="e">
        <f t="shared" si="2"/>
        <v>#DIV/0!</v>
      </c>
      <c r="AE10" s="60"/>
      <c r="AF10" s="60" t="e">
        <f t="shared" si="3"/>
        <v>#DIV/0!</v>
      </c>
      <c r="AG10" s="60"/>
      <c r="AH10" s="60" t="e">
        <f t="shared" si="4"/>
        <v>#DIV/0!</v>
      </c>
      <c r="AI10" s="60"/>
      <c r="AJ10" s="60" t="e">
        <f t="shared" si="5"/>
        <v>#DIV/0!</v>
      </c>
      <c r="AK10" s="60"/>
      <c r="AL10" s="60" t="e">
        <f t="shared" si="6"/>
        <v>#DIV/0!</v>
      </c>
      <c r="AM10" s="60"/>
      <c r="AN10" s="60" t="e">
        <f t="shared" si="7"/>
        <v>#DIV/0!</v>
      </c>
      <c r="AO10" s="60" t="e">
        <f t="shared" si="8"/>
        <v>#DIV/0!</v>
      </c>
      <c r="AP10" s="60" t="e">
        <f t="shared" si="9"/>
        <v>#DIV/0!</v>
      </c>
      <c r="AQ10" s="60" t="e">
        <f t="shared" si="10"/>
        <v>#DIV/0!</v>
      </c>
      <c r="AR10" s="52"/>
      <c r="AS10" s="52"/>
      <c r="AT10" s="59"/>
    </row>
    <row r="11" spans="1:46" s="50" customFormat="1" ht="32.25" customHeight="1" x14ac:dyDescent="0.25">
      <c r="A11" s="36" t="s">
        <v>39</v>
      </c>
      <c r="B11" s="37">
        <v>130</v>
      </c>
      <c r="C11" s="37">
        <f>'[1]per LGU 3rd cycle'!D259</f>
        <v>3905</v>
      </c>
      <c r="D11" s="37">
        <v>139980</v>
      </c>
      <c r="E11" s="38" t="s">
        <v>35</v>
      </c>
      <c r="F11" s="54">
        <f>'[1]per LGU 3rd cycle'!F259</f>
        <v>0</v>
      </c>
      <c r="G11" s="54">
        <f>'[1]per LGU 3rd cycle'!G259</f>
        <v>4390</v>
      </c>
      <c r="H11" s="53">
        <f>'[1]per LGU 3rd cycle'!Z259</f>
        <v>0</v>
      </c>
      <c r="I11" s="53">
        <f>'[1]per LGU 3rd cycle'!T259</f>
        <v>2723</v>
      </c>
      <c r="J11" s="53">
        <f>'[1]per LGU 3rd cycle'!X259</f>
        <v>162769</v>
      </c>
      <c r="K11" s="54"/>
      <c r="L11" s="54">
        <v>0</v>
      </c>
      <c r="M11" s="41">
        <f t="shared" si="0"/>
        <v>116.28018288326905</v>
      </c>
      <c r="N11" s="42">
        <v>222422000</v>
      </c>
      <c r="O11" s="55">
        <f>'[1]per LGU 3rd cycle'!Q259</f>
        <v>228449887</v>
      </c>
      <c r="P11" s="56">
        <f>'[2]fund transfer per municipality'!H249</f>
        <v>0</v>
      </c>
      <c r="Q11" s="45">
        <f t="shared" si="11"/>
        <v>102.71011275863</v>
      </c>
      <c r="R11" s="56">
        <f t="shared" si="1"/>
        <v>102.71011275863</v>
      </c>
      <c r="S11" s="56">
        <v>1</v>
      </c>
      <c r="T11" s="57">
        <v>128</v>
      </c>
      <c r="U11" s="58">
        <v>128</v>
      </c>
      <c r="V11" s="59"/>
      <c r="W11" s="50" t="s">
        <v>40</v>
      </c>
      <c r="X11" s="50">
        <v>3</v>
      </c>
      <c r="Y11" s="50">
        <v>3</v>
      </c>
      <c r="Z11" s="59">
        <v>6</v>
      </c>
      <c r="AA11" s="50">
        <v>3</v>
      </c>
      <c r="AB11" s="60"/>
      <c r="AC11" s="60"/>
      <c r="AD11" s="60" t="e">
        <f t="shared" si="2"/>
        <v>#DIV/0!</v>
      </c>
      <c r="AE11" s="60"/>
      <c r="AF11" s="60" t="e">
        <f t="shared" si="3"/>
        <v>#DIV/0!</v>
      </c>
      <c r="AG11" s="60"/>
      <c r="AH11" s="60" t="e">
        <f t="shared" si="4"/>
        <v>#DIV/0!</v>
      </c>
      <c r="AI11" s="60"/>
      <c r="AJ11" s="60" t="e">
        <f t="shared" si="5"/>
        <v>#DIV/0!</v>
      </c>
      <c r="AK11" s="60"/>
      <c r="AL11" s="60" t="e">
        <f t="shared" si="6"/>
        <v>#DIV/0!</v>
      </c>
      <c r="AM11" s="60"/>
      <c r="AN11" s="60" t="e">
        <f t="shared" si="7"/>
        <v>#DIV/0!</v>
      </c>
      <c r="AO11" s="60" t="e">
        <f t="shared" si="8"/>
        <v>#DIV/0!</v>
      </c>
      <c r="AP11" s="60" t="e">
        <f t="shared" si="9"/>
        <v>#DIV/0!</v>
      </c>
      <c r="AQ11" s="60" t="e">
        <f t="shared" si="10"/>
        <v>#DIV/0!</v>
      </c>
      <c r="AR11" s="52"/>
      <c r="AS11" s="52"/>
      <c r="AT11" s="61" t="s">
        <v>41</v>
      </c>
    </row>
    <row r="12" spans="1:46" s="65" customFormat="1" ht="21.95" customHeight="1" x14ac:dyDescent="0.25">
      <c r="A12" s="36" t="s">
        <v>42</v>
      </c>
      <c r="B12" s="37">
        <v>142</v>
      </c>
      <c r="C12" s="37">
        <f>'[1]per LGU 3rd cycle'!D421</f>
        <v>4619</v>
      </c>
      <c r="D12" s="37">
        <v>165345</v>
      </c>
      <c r="E12" s="53">
        <v>0</v>
      </c>
      <c r="F12" s="54">
        <f>'[1]per LGU 3rd cycle'!F421</f>
        <v>3507</v>
      </c>
      <c r="G12" s="54">
        <f>'[1]per LGU 3rd cycle'!G421</f>
        <v>159883</v>
      </c>
      <c r="H12" s="53">
        <f>'[1]per LGU 3rd cycle'!Z421</f>
        <v>0</v>
      </c>
      <c r="I12" s="53">
        <f>'[1]per LGU 3rd cycle'!T421</f>
        <v>2613</v>
      </c>
      <c r="J12" s="53">
        <f>'[1]per LGU 3rd cycle'!X421</f>
        <v>141372</v>
      </c>
      <c r="K12" s="54"/>
      <c r="L12" s="54">
        <v>0</v>
      </c>
      <c r="M12" s="41">
        <f t="shared" si="0"/>
        <v>85.501224711965889</v>
      </c>
      <c r="N12" s="62">
        <v>262671000</v>
      </c>
      <c r="O12" s="55">
        <f>'[1]per LGU 3rd cycle'!Q421</f>
        <v>252688800</v>
      </c>
      <c r="P12" s="56">
        <f>'[2]fund transfer per municipality'!H386</f>
        <v>62884272.540000007</v>
      </c>
      <c r="Q12" s="45">
        <f t="shared" si="11"/>
        <v>96.199732745525765</v>
      </c>
      <c r="R12" s="56">
        <f t="shared" si="1"/>
        <v>96.199732745525765</v>
      </c>
      <c r="S12" s="56">
        <v>8</v>
      </c>
      <c r="T12" s="57">
        <v>141</v>
      </c>
      <c r="U12" s="58">
        <v>102</v>
      </c>
      <c r="V12" s="59"/>
      <c r="W12" s="49" t="s">
        <v>36</v>
      </c>
      <c r="X12" s="50">
        <v>4</v>
      </c>
      <c r="Y12" s="50">
        <v>4</v>
      </c>
      <c r="Z12" s="59">
        <v>15</v>
      </c>
      <c r="AA12" s="50">
        <v>4</v>
      </c>
      <c r="AB12" s="60"/>
      <c r="AC12" s="60"/>
      <c r="AD12" s="60" t="e">
        <f t="shared" si="2"/>
        <v>#DIV/0!</v>
      </c>
      <c r="AE12" s="60"/>
      <c r="AF12" s="60" t="e">
        <f t="shared" si="3"/>
        <v>#DIV/0!</v>
      </c>
      <c r="AG12" s="60"/>
      <c r="AH12" s="60" t="e">
        <f t="shared" si="4"/>
        <v>#DIV/0!</v>
      </c>
      <c r="AI12" s="60"/>
      <c r="AJ12" s="60" t="e">
        <f t="shared" si="5"/>
        <v>#DIV/0!</v>
      </c>
      <c r="AK12" s="60"/>
      <c r="AL12" s="60" t="e">
        <f t="shared" si="6"/>
        <v>#DIV/0!</v>
      </c>
      <c r="AM12" s="60"/>
      <c r="AN12" s="60" t="e">
        <f t="shared" si="7"/>
        <v>#DIV/0!</v>
      </c>
      <c r="AO12" s="60" t="e">
        <f t="shared" si="8"/>
        <v>#DIV/0!</v>
      </c>
      <c r="AP12" s="60" t="e">
        <f t="shared" si="9"/>
        <v>#DIV/0!</v>
      </c>
      <c r="AQ12" s="60" t="e">
        <f t="shared" si="10"/>
        <v>#DIV/0!</v>
      </c>
      <c r="AR12" s="63"/>
      <c r="AS12" s="63"/>
      <c r="AT12" s="64"/>
    </row>
    <row r="13" spans="1:46" s="65" customFormat="1" ht="21.95" customHeight="1" x14ac:dyDescent="0.25">
      <c r="A13" s="36" t="s">
        <v>43</v>
      </c>
      <c r="B13" s="37">
        <v>72</v>
      </c>
      <c r="C13" s="37">
        <f>'[1]per LGU 3rd cycle'!D592</f>
        <v>2860</v>
      </c>
      <c r="D13" s="37">
        <v>84221</v>
      </c>
      <c r="E13" s="53">
        <v>0</v>
      </c>
      <c r="F13" s="54">
        <f>'[1]per LGU 3rd cycle'!F592</f>
        <v>2652</v>
      </c>
      <c r="G13" s="54">
        <f>'[1]per LGU 3rd cycle'!G592</f>
        <v>83770</v>
      </c>
      <c r="H13" s="53">
        <f>'[1]per LGU 3rd cycle'!Z592</f>
        <v>0</v>
      </c>
      <c r="I13" s="53">
        <f>'[1]per LGU 3rd cycle'!T592</f>
        <v>2509</v>
      </c>
      <c r="J13" s="53">
        <f>'[1]per LGU 3rd cycle'!X592</f>
        <v>82623</v>
      </c>
      <c r="K13" s="54"/>
      <c r="L13" s="54">
        <v>0</v>
      </c>
      <c r="M13" s="41">
        <f t="shared" si="0"/>
        <v>98.102610987758396</v>
      </c>
      <c r="N13" s="62">
        <v>134039000</v>
      </c>
      <c r="O13" s="55">
        <f>'[1]per LGU 3rd cycle'!Q592</f>
        <v>139638900</v>
      </c>
      <c r="P13" s="56">
        <f>'[2]fund transfer per municipality'!H551</f>
        <v>15915065</v>
      </c>
      <c r="Q13" s="45">
        <f t="shared" si="11"/>
        <v>104.1778139198293</v>
      </c>
      <c r="R13" s="56">
        <f t="shared" si="1"/>
        <v>104.1778139198293</v>
      </c>
      <c r="S13" s="56">
        <v>4</v>
      </c>
      <c r="T13" s="57">
        <v>72</v>
      </c>
      <c r="U13" s="58">
        <v>72</v>
      </c>
      <c r="V13" s="59"/>
      <c r="W13" s="50" t="s">
        <v>38</v>
      </c>
      <c r="X13" s="50">
        <v>5</v>
      </c>
      <c r="Y13" s="50">
        <v>5</v>
      </c>
      <c r="Z13" s="59">
        <v>16</v>
      </c>
      <c r="AA13" s="50">
        <v>5</v>
      </c>
      <c r="AB13" s="60"/>
      <c r="AC13" s="60"/>
      <c r="AD13" s="60" t="e">
        <f t="shared" si="2"/>
        <v>#DIV/0!</v>
      </c>
      <c r="AE13" s="60"/>
      <c r="AF13" s="60" t="e">
        <f t="shared" si="3"/>
        <v>#DIV/0!</v>
      </c>
      <c r="AG13" s="60"/>
      <c r="AH13" s="60" t="e">
        <f t="shared" si="4"/>
        <v>#DIV/0!</v>
      </c>
      <c r="AI13" s="60"/>
      <c r="AJ13" s="60" t="e">
        <f t="shared" si="5"/>
        <v>#DIV/0!</v>
      </c>
      <c r="AK13" s="60"/>
      <c r="AL13" s="60" t="e">
        <f t="shared" si="6"/>
        <v>#DIV/0!</v>
      </c>
      <c r="AM13" s="60"/>
      <c r="AN13" s="60" t="e">
        <f t="shared" si="7"/>
        <v>#DIV/0!</v>
      </c>
      <c r="AO13" s="60" t="e">
        <f t="shared" si="8"/>
        <v>#DIV/0!</v>
      </c>
      <c r="AP13" s="60" t="e">
        <f t="shared" si="9"/>
        <v>#DIV/0!</v>
      </c>
      <c r="AQ13" s="60" t="e">
        <f t="shared" si="10"/>
        <v>#DIV/0!</v>
      </c>
      <c r="AR13" s="63"/>
      <c r="AS13" s="63"/>
      <c r="AT13" s="64"/>
    </row>
    <row r="14" spans="1:46" s="65" customFormat="1" ht="30" customHeight="1" x14ac:dyDescent="0.25">
      <c r="A14" s="36" t="s">
        <v>44</v>
      </c>
      <c r="B14" s="37">
        <v>114</v>
      </c>
      <c r="C14" s="37">
        <f>'[1]per LGU 3rd cycle'!D675</f>
        <v>4294</v>
      </c>
      <c r="D14" s="37">
        <v>142480</v>
      </c>
      <c r="E14" s="53"/>
      <c r="F14" s="54">
        <f>'[1]per LGU 3rd cycle'!F675</f>
        <v>0</v>
      </c>
      <c r="G14" s="54">
        <f>'[1]per LGU 3rd cycle'!G675</f>
        <v>0</v>
      </c>
      <c r="H14" s="53">
        <f>'[1]per LGU 3rd cycle'!Z675</f>
        <v>0</v>
      </c>
      <c r="I14" s="53">
        <f>'[1]per LGU 3rd cycle'!T675</f>
        <v>3741</v>
      </c>
      <c r="J14" s="53">
        <f>'[1]per LGU 3rd cycle'!X675</f>
        <v>123791</v>
      </c>
      <c r="K14" s="54"/>
      <c r="L14" s="54">
        <v>0</v>
      </c>
      <c r="M14" s="41">
        <f t="shared" si="0"/>
        <v>86.88307130825379</v>
      </c>
      <c r="N14" s="62">
        <v>226182000</v>
      </c>
      <c r="O14" s="55">
        <f>'[1]per LGU 3rd cycle'!Q675</f>
        <v>208016640</v>
      </c>
      <c r="P14" s="56">
        <f>'[2]fund transfer per municipality'!H629</f>
        <v>0</v>
      </c>
      <c r="Q14" s="45">
        <f t="shared" si="11"/>
        <v>91.968697774358702</v>
      </c>
      <c r="R14" s="56">
        <f t="shared" si="1"/>
        <v>91.968697774358702</v>
      </c>
      <c r="S14" s="56">
        <v>2</v>
      </c>
      <c r="T14" s="57">
        <v>93</v>
      </c>
      <c r="U14" s="58">
        <v>93</v>
      </c>
      <c r="V14" s="59"/>
      <c r="W14" s="50" t="s">
        <v>45</v>
      </c>
      <c r="X14" s="50">
        <v>6</v>
      </c>
      <c r="Y14" s="50">
        <v>6</v>
      </c>
      <c r="Z14" s="59">
        <v>12</v>
      </c>
      <c r="AA14" s="50">
        <v>6</v>
      </c>
      <c r="AB14" s="60"/>
      <c r="AC14" s="60"/>
      <c r="AD14" s="60" t="e">
        <f t="shared" si="2"/>
        <v>#DIV/0!</v>
      </c>
      <c r="AE14" s="60"/>
      <c r="AF14" s="60" t="e">
        <f t="shared" si="3"/>
        <v>#DIV/0!</v>
      </c>
      <c r="AG14" s="60"/>
      <c r="AH14" s="60" t="e">
        <f t="shared" si="4"/>
        <v>#DIV/0!</v>
      </c>
      <c r="AI14" s="60"/>
      <c r="AJ14" s="60" t="e">
        <f t="shared" si="5"/>
        <v>#DIV/0!</v>
      </c>
      <c r="AK14" s="60"/>
      <c r="AL14" s="60" t="e">
        <f t="shared" si="6"/>
        <v>#DIV/0!</v>
      </c>
      <c r="AM14" s="60"/>
      <c r="AN14" s="60" t="e">
        <f t="shared" si="7"/>
        <v>#DIV/0!</v>
      </c>
      <c r="AO14" s="60" t="e">
        <f t="shared" si="8"/>
        <v>#DIV/0!</v>
      </c>
      <c r="AP14" s="60" t="e">
        <f t="shared" si="9"/>
        <v>#DIV/0!</v>
      </c>
      <c r="AQ14" s="60" t="e">
        <f t="shared" si="10"/>
        <v>#DIV/0!</v>
      </c>
      <c r="AR14" s="63"/>
      <c r="AS14" s="63"/>
      <c r="AT14" s="64" t="s">
        <v>46</v>
      </c>
    </row>
    <row r="15" spans="1:46" s="65" customFormat="1" ht="21.95" customHeight="1" x14ac:dyDescent="0.25">
      <c r="A15" s="36" t="s">
        <v>47</v>
      </c>
      <c r="B15" s="37">
        <v>133</v>
      </c>
      <c r="C15" s="37">
        <f>'[1]per LGU 3rd cycle'!D814</f>
        <v>5557</v>
      </c>
      <c r="D15" s="37">
        <v>180335</v>
      </c>
      <c r="E15" s="53"/>
      <c r="F15" s="54">
        <f>'[1]per LGU 3rd cycle'!F814</f>
        <v>122</v>
      </c>
      <c r="G15" s="54">
        <f>'[1]per LGU 3rd cycle'!G814</f>
        <v>4556</v>
      </c>
      <c r="H15" s="53">
        <v>133</v>
      </c>
      <c r="I15" s="53">
        <f>'[1]per LGU 3rd cycle'!T814</f>
        <v>5557</v>
      </c>
      <c r="J15" s="53">
        <f>'[1]per LGU 3rd cycle'!X814</f>
        <v>180335</v>
      </c>
      <c r="K15" s="54"/>
      <c r="L15" s="54">
        <v>0</v>
      </c>
      <c r="M15" s="41">
        <f t="shared" si="0"/>
        <v>100</v>
      </c>
      <c r="N15" s="62">
        <v>286097000</v>
      </c>
      <c r="O15" s="55">
        <f>'[1]per LGU 3rd cycle'!Q814</f>
        <v>281322600</v>
      </c>
      <c r="P15" s="56">
        <f>'[2]fund transfer per municipality'!H764</f>
        <v>51326712</v>
      </c>
      <c r="Q15" s="45">
        <f t="shared" si="11"/>
        <v>98.331195363810181</v>
      </c>
      <c r="R15" s="56">
        <f t="shared" si="1"/>
        <v>98.331195363810181</v>
      </c>
      <c r="S15" s="56">
        <v>1</v>
      </c>
      <c r="T15" s="57">
        <v>133</v>
      </c>
      <c r="U15" s="58">
        <v>133</v>
      </c>
      <c r="V15" s="59">
        <v>133</v>
      </c>
      <c r="W15" s="49" t="s">
        <v>36</v>
      </c>
      <c r="X15" s="50">
        <v>7</v>
      </c>
      <c r="Y15" s="50">
        <v>7</v>
      </c>
      <c r="Z15" s="59">
        <v>5</v>
      </c>
      <c r="AA15" s="50">
        <v>7</v>
      </c>
      <c r="AB15" s="60"/>
      <c r="AC15" s="60"/>
      <c r="AD15" s="60" t="e">
        <f t="shared" si="2"/>
        <v>#DIV/0!</v>
      </c>
      <c r="AE15" s="60"/>
      <c r="AF15" s="60" t="e">
        <f t="shared" si="3"/>
        <v>#DIV/0!</v>
      </c>
      <c r="AG15" s="60"/>
      <c r="AH15" s="60" t="e">
        <f t="shared" si="4"/>
        <v>#DIV/0!</v>
      </c>
      <c r="AI15" s="60"/>
      <c r="AJ15" s="60" t="e">
        <f t="shared" si="5"/>
        <v>#DIV/0!</v>
      </c>
      <c r="AK15" s="60"/>
      <c r="AL15" s="60" t="e">
        <f t="shared" si="6"/>
        <v>#DIV/0!</v>
      </c>
      <c r="AM15" s="60"/>
      <c r="AN15" s="60" t="e">
        <f t="shared" si="7"/>
        <v>#DIV/0!</v>
      </c>
      <c r="AO15" s="60" t="e">
        <f t="shared" si="8"/>
        <v>#DIV/0!</v>
      </c>
      <c r="AP15" s="60" t="e">
        <f t="shared" si="9"/>
        <v>#DIV/0!</v>
      </c>
      <c r="AQ15" s="60" t="e">
        <f t="shared" si="10"/>
        <v>#DIV/0!</v>
      </c>
      <c r="AR15" s="63"/>
      <c r="AS15" s="63"/>
      <c r="AT15" s="66"/>
    </row>
    <row r="16" spans="1:46" s="50" customFormat="1" ht="21.95" customHeight="1" x14ac:dyDescent="0.25">
      <c r="A16" s="36" t="s">
        <v>48</v>
      </c>
      <c r="B16" s="37">
        <v>132</v>
      </c>
      <c r="C16" s="37">
        <f>'[1]per LGU 3rd cycle'!D967</f>
        <v>4173</v>
      </c>
      <c r="D16" s="37">
        <v>139271</v>
      </c>
      <c r="E16" s="53">
        <v>0</v>
      </c>
      <c r="F16" s="54">
        <f>'[1]per LGU 3rd cycle'!F967</f>
        <v>4582</v>
      </c>
      <c r="G16" s="54">
        <f>'[1]per LGU 3rd cycle'!G967</f>
        <v>153546</v>
      </c>
      <c r="H16" s="53">
        <f>'[1]per LGU 3rd cycle'!Z967</f>
        <v>0</v>
      </c>
      <c r="I16" s="53">
        <f>'[1]per LGU 3rd cycle'!T967</f>
        <v>4154</v>
      </c>
      <c r="J16" s="53">
        <f>'[1]per LGU 3rd cycle'!X967</f>
        <v>145662</v>
      </c>
      <c r="K16" s="54"/>
      <c r="L16" s="54">
        <v>0</v>
      </c>
      <c r="M16" s="41">
        <f t="shared" si="0"/>
        <v>104.588895031988</v>
      </c>
      <c r="N16" s="42">
        <v>221323000</v>
      </c>
      <c r="O16" s="55">
        <f>'[1]per LGU 3rd cycle'!Q967</f>
        <v>224167200</v>
      </c>
      <c r="P16" s="56">
        <f>'[2]fund transfer per municipality'!H904</f>
        <v>40835700</v>
      </c>
      <c r="Q16" s="45">
        <f t="shared" si="11"/>
        <v>101.28509011715909</v>
      </c>
      <c r="R16" s="56">
        <f t="shared" si="1"/>
        <v>101.28509011715909</v>
      </c>
      <c r="S16" s="56">
        <v>6</v>
      </c>
      <c r="T16" s="57">
        <v>132</v>
      </c>
      <c r="U16" s="58">
        <v>132</v>
      </c>
      <c r="V16" s="59"/>
      <c r="W16" s="50" t="s">
        <v>38</v>
      </c>
      <c r="X16" s="50">
        <v>8</v>
      </c>
      <c r="Y16" s="50">
        <v>8</v>
      </c>
      <c r="Z16" s="59">
        <v>1</v>
      </c>
      <c r="AA16" s="50">
        <v>8</v>
      </c>
      <c r="AB16" s="60"/>
      <c r="AC16" s="60"/>
      <c r="AD16" s="60" t="e">
        <f t="shared" si="2"/>
        <v>#DIV/0!</v>
      </c>
      <c r="AE16" s="60"/>
      <c r="AF16" s="60" t="e">
        <f t="shared" si="3"/>
        <v>#DIV/0!</v>
      </c>
      <c r="AG16" s="60"/>
      <c r="AH16" s="60" t="e">
        <f t="shared" si="4"/>
        <v>#DIV/0!</v>
      </c>
      <c r="AI16" s="60"/>
      <c r="AJ16" s="60" t="e">
        <f t="shared" si="5"/>
        <v>#DIV/0!</v>
      </c>
      <c r="AK16" s="60"/>
      <c r="AL16" s="60" t="e">
        <f t="shared" si="6"/>
        <v>#DIV/0!</v>
      </c>
      <c r="AM16" s="60"/>
      <c r="AN16" s="60" t="e">
        <f t="shared" si="7"/>
        <v>#DIV/0!</v>
      </c>
      <c r="AO16" s="60" t="e">
        <f t="shared" si="8"/>
        <v>#DIV/0!</v>
      </c>
      <c r="AP16" s="60" t="e">
        <f t="shared" si="9"/>
        <v>#DIV/0!</v>
      </c>
      <c r="AQ16" s="60" t="e">
        <f t="shared" si="10"/>
        <v>#DIV/0!</v>
      </c>
      <c r="AR16" s="52"/>
      <c r="AS16" s="52"/>
      <c r="AT16" s="59"/>
    </row>
    <row r="17" spans="1:47" s="65" customFormat="1" ht="21.95" customHeight="1" x14ac:dyDescent="0.25">
      <c r="A17" s="36" t="s">
        <v>49</v>
      </c>
      <c r="B17" s="37">
        <v>143</v>
      </c>
      <c r="C17" s="37">
        <f>'[1]per LGU 3rd cycle'!D1118</f>
        <v>4032</v>
      </c>
      <c r="D17" s="37">
        <v>106209</v>
      </c>
      <c r="E17" s="38" t="s">
        <v>35</v>
      </c>
      <c r="F17" s="54">
        <f>'[1]per LGU 3rd cycle'!F1119</f>
        <v>0</v>
      </c>
      <c r="G17" s="54">
        <f>'[1]per LGU 3rd cycle'!G1119</f>
        <v>0</v>
      </c>
      <c r="H17" s="53">
        <f>'[1]per LGU 3rd cycle'!Z1118</f>
        <v>0</v>
      </c>
      <c r="I17" s="53">
        <f>'[1]per LGU 3rd cycle'!T1118</f>
        <v>442</v>
      </c>
      <c r="J17" s="53">
        <f>'[1]per LGU 3rd cycle'!X1118</f>
        <v>13469</v>
      </c>
      <c r="K17" s="54"/>
      <c r="L17" s="54">
        <v>0</v>
      </c>
      <c r="M17" s="41">
        <f t="shared" si="0"/>
        <v>12.681599487802353</v>
      </c>
      <c r="N17" s="62">
        <v>169769000</v>
      </c>
      <c r="O17" s="67">
        <f>'[1]per LGU 3rd cycle'!Q1118</f>
        <v>19611000</v>
      </c>
      <c r="P17" s="53">
        <f>'[2]fund transfer per municipality'!H1055</f>
        <v>0</v>
      </c>
      <c r="Q17" s="45">
        <f t="shared" si="11"/>
        <v>11.551578910166167</v>
      </c>
      <c r="R17" s="56">
        <f t="shared" si="1"/>
        <v>11.551578910166167</v>
      </c>
      <c r="S17" s="56">
        <v>9</v>
      </c>
      <c r="T17" s="68">
        <v>133</v>
      </c>
      <c r="U17" s="58">
        <v>133</v>
      </c>
      <c r="V17" s="59">
        <v>133</v>
      </c>
      <c r="W17" s="50" t="s">
        <v>50</v>
      </c>
      <c r="X17" s="50">
        <v>9</v>
      </c>
      <c r="Y17" s="50">
        <v>9</v>
      </c>
      <c r="Z17" s="59">
        <v>2</v>
      </c>
      <c r="AA17" s="50">
        <v>9</v>
      </c>
      <c r="AB17" s="60"/>
      <c r="AC17" s="60"/>
      <c r="AD17" s="60" t="e">
        <f t="shared" si="2"/>
        <v>#DIV/0!</v>
      </c>
      <c r="AE17" s="60"/>
      <c r="AF17" s="60" t="e">
        <f t="shared" si="3"/>
        <v>#DIV/0!</v>
      </c>
      <c r="AG17" s="60"/>
      <c r="AH17" s="60" t="e">
        <f t="shared" si="4"/>
        <v>#DIV/0!</v>
      </c>
      <c r="AI17" s="60"/>
      <c r="AJ17" s="60" t="e">
        <f t="shared" si="5"/>
        <v>#DIV/0!</v>
      </c>
      <c r="AK17" s="60"/>
      <c r="AL17" s="60" t="e">
        <f t="shared" si="6"/>
        <v>#DIV/0!</v>
      </c>
      <c r="AM17" s="60"/>
      <c r="AN17" s="60" t="e">
        <f t="shared" si="7"/>
        <v>#DIV/0!</v>
      </c>
      <c r="AO17" s="60" t="e">
        <f t="shared" si="8"/>
        <v>#DIV/0!</v>
      </c>
      <c r="AP17" s="60" t="e">
        <f t="shared" si="9"/>
        <v>#DIV/0!</v>
      </c>
      <c r="AQ17" s="60" t="e">
        <f t="shared" si="10"/>
        <v>#DIV/0!</v>
      </c>
      <c r="AR17" s="63"/>
      <c r="AS17" s="63"/>
      <c r="AT17" s="66"/>
    </row>
    <row r="18" spans="1:47" s="50" customFormat="1" ht="21.95" customHeight="1" x14ac:dyDescent="0.25">
      <c r="A18" s="36" t="s">
        <v>51</v>
      </c>
      <c r="B18" s="37">
        <v>72</v>
      </c>
      <c r="C18" s="37">
        <f>'[1]per LGU 3rd cycle'!D1277</f>
        <v>2577</v>
      </c>
      <c r="D18" s="37">
        <v>87876</v>
      </c>
      <c r="E18" s="53">
        <v>0</v>
      </c>
      <c r="F18" s="54">
        <f>'[1]per LGU 3rd cycle'!F1277</f>
        <v>2317</v>
      </c>
      <c r="G18" s="54">
        <f>'[1]per LGU 3rd cycle'!G1277</f>
        <v>103982</v>
      </c>
      <c r="H18" s="53">
        <f>'[1]per LGU 3rd cycle'!Z1277</f>
        <v>0</v>
      </c>
      <c r="I18" s="53">
        <f>'[1]per LGU 3rd cycle'!T1277</f>
        <v>0</v>
      </c>
      <c r="J18" s="53">
        <f>'[1]per LGU 3rd cycle'!X1277</f>
        <v>105088</v>
      </c>
      <c r="K18" s="54">
        <v>23383862.5</v>
      </c>
      <c r="L18" s="54">
        <v>0</v>
      </c>
      <c r="M18" s="41">
        <f t="shared" si="0"/>
        <v>119.5866903363831</v>
      </c>
      <c r="N18" s="42">
        <v>139770000</v>
      </c>
      <c r="O18" s="55">
        <f>'[1]per LGU 3rd cycle'!Q1277</f>
        <v>156028835.22999999</v>
      </c>
      <c r="P18" s="56">
        <f>'[2]fund transfer per municipality'!H1195</f>
        <v>0</v>
      </c>
      <c r="Q18" s="45">
        <f t="shared" si="11"/>
        <v>111.63256437719109</v>
      </c>
      <c r="R18" s="56">
        <f t="shared" si="1"/>
        <v>111.63256437719109</v>
      </c>
      <c r="S18" s="56">
        <v>1</v>
      </c>
      <c r="T18" s="57">
        <v>72</v>
      </c>
      <c r="U18" s="58">
        <v>72</v>
      </c>
      <c r="V18" s="59"/>
      <c r="W18" s="49" t="s">
        <v>36</v>
      </c>
      <c r="X18" s="50">
        <v>10</v>
      </c>
      <c r="Y18" s="50">
        <v>10</v>
      </c>
      <c r="Z18" s="59">
        <v>13</v>
      </c>
      <c r="AA18" s="50">
        <v>10</v>
      </c>
      <c r="AB18" s="60"/>
      <c r="AC18" s="60"/>
      <c r="AD18" s="60" t="e">
        <f t="shared" si="2"/>
        <v>#DIV/0!</v>
      </c>
      <c r="AE18" s="60"/>
      <c r="AF18" s="60" t="e">
        <f t="shared" si="3"/>
        <v>#DIV/0!</v>
      </c>
      <c r="AG18" s="60"/>
      <c r="AH18" s="60" t="e">
        <f t="shared" si="4"/>
        <v>#DIV/0!</v>
      </c>
      <c r="AI18" s="60"/>
      <c r="AJ18" s="60" t="e">
        <f t="shared" si="5"/>
        <v>#DIV/0!</v>
      </c>
      <c r="AK18" s="60"/>
      <c r="AL18" s="60" t="e">
        <f t="shared" si="6"/>
        <v>#DIV/0!</v>
      </c>
      <c r="AM18" s="60"/>
      <c r="AN18" s="60" t="e">
        <f t="shared" si="7"/>
        <v>#DIV/0!</v>
      </c>
      <c r="AO18" s="60" t="e">
        <f t="shared" si="8"/>
        <v>#DIV/0!</v>
      </c>
      <c r="AP18" s="60" t="e">
        <f t="shared" si="9"/>
        <v>#DIV/0!</v>
      </c>
      <c r="AQ18" s="60" t="e">
        <f t="shared" si="10"/>
        <v>#DIV/0!</v>
      </c>
      <c r="AR18" s="52"/>
      <c r="AS18" s="52"/>
      <c r="AT18" s="59"/>
    </row>
    <row r="19" spans="1:47" s="65" customFormat="1" ht="21.95" customHeight="1" x14ac:dyDescent="0.25">
      <c r="A19" s="36" t="s">
        <v>52</v>
      </c>
      <c r="B19" s="37">
        <v>93</v>
      </c>
      <c r="C19" s="37">
        <v>3110</v>
      </c>
      <c r="D19" s="37">
        <v>107906</v>
      </c>
      <c r="E19" s="38" t="s">
        <v>35</v>
      </c>
      <c r="F19" s="54">
        <f>'[1]per LGU 3rd cycle'!F1362</f>
        <v>3249</v>
      </c>
      <c r="G19" s="54">
        <f>'[1]per LGU 3rd cycle'!G1362</f>
        <v>108547</v>
      </c>
      <c r="H19" s="53"/>
      <c r="I19" s="53"/>
      <c r="J19" s="53">
        <f>'[1]pdpb report 3rd cycle'!E3358</f>
        <v>120270</v>
      </c>
      <c r="K19" s="54"/>
      <c r="L19" s="54">
        <v>0</v>
      </c>
      <c r="M19" s="41">
        <f t="shared" si="0"/>
        <v>111.45812095712935</v>
      </c>
      <c r="N19" s="62">
        <v>171184000</v>
      </c>
      <c r="O19" s="67">
        <f>'[1]pdpb report 3rd cycle'!F3358</f>
        <v>169333320</v>
      </c>
      <c r="P19" s="56">
        <f>'[2]fund transfer per municipality'!H1272</f>
        <v>0</v>
      </c>
      <c r="Q19" s="45">
        <f t="shared" si="11"/>
        <v>98.918894289185914</v>
      </c>
      <c r="R19" s="56">
        <f t="shared" si="1"/>
        <v>98.918894289185914</v>
      </c>
      <c r="S19" s="56">
        <v>1</v>
      </c>
      <c r="T19" s="57">
        <v>92</v>
      </c>
      <c r="U19" s="58">
        <v>92</v>
      </c>
      <c r="V19" s="59"/>
      <c r="W19" s="50" t="s">
        <v>38</v>
      </c>
      <c r="X19" s="50">
        <v>11</v>
      </c>
      <c r="Y19" s="50">
        <v>11</v>
      </c>
      <c r="Z19" s="59">
        <v>9</v>
      </c>
      <c r="AA19" s="50">
        <v>11</v>
      </c>
      <c r="AB19" s="60"/>
      <c r="AC19" s="60"/>
      <c r="AD19" s="60" t="e">
        <f t="shared" si="2"/>
        <v>#DIV/0!</v>
      </c>
      <c r="AE19" s="60"/>
      <c r="AF19" s="60" t="e">
        <f t="shared" si="3"/>
        <v>#DIV/0!</v>
      </c>
      <c r="AG19" s="60"/>
      <c r="AH19" s="60" t="e">
        <f t="shared" si="4"/>
        <v>#DIV/0!</v>
      </c>
      <c r="AI19" s="60"/>
      <c r="AJ19" s="60" t="e">
        <f t="shared" si="5"/>
        <v>#DIV/0!</v>
      </c>
      <c r="AK19" s="60"/>
      <c r="AL19" s="60" t="e">
        <f t="shared" si="6"/>
        <v>#DIV/0!</v>
      </c>
      <c r="AM19" s="60"/>
      <c r="AN19" s="60" t="e">
        <f t="shared" si="7"/>
        <v>#DIV/0!</v>
      </c>
      <c r="AO19" s="60" t="e">
        <f t="shared" si="8"/>
        <v>#DIV/0!</v>
      </c>
      <c r="AP19" s="60" t="e">
        <f t="shared" si="9"/>
        <v>#DIV/0!</v>
      </c>
      <c r="AQ19" s="60" t="e">
        <f t="shared" si="10"/>
        <v>#DIV/0!</v>
      </c>
      <c r="AR19" s="63"/>
      <c r="AS19" s="63"/>
      <c r="AT19" s="66"/>
    </row>
    <row r="20" spans="1:47" s="65" customFormat="1" ht="21.95" customHeight="1" x14ac:dyDescent="0.25">
      <c r="A20" s="36" t="s">
        <v>53</v>
      </c>
      <c r="B20" s="37">
        <v>49</v>
      </c>
      <c r="C20" s="37">
        <v>2515</v>
      </c>
      <c r="D20" s="37">
        <v>84944</v>
      </c>
      <c r="E20" s="53">
        <v>0</v>
      </c>
      <c r="F20" s="54">
        <f>'[1]per LGU 3rd cycle'!F1472</f>
        <v>2650</v>
      </c>
      <c r="G20" s="54">
        <f>'[1]per LGU 3rd cycle'!G1472</f>
        <v>97975</v>
      </c>
      <c r="H20" s="53">
        <f>'[1]per LGU 3rd cycle'!Z1472</f>
        <v>0</v>
      </c>
      <c r="I20" s="53">
        <f>'[1]per LGU 3rd cycle'!T1472</f>
        <v>1974</v>
      </c>
      <c r="J20" s="53">
        <f>'[1]per LGU 3rd cycle'!X1472</f>
        <v>84645</v>
      </c>
      <c r="K20" s="54"/>
      <c r="L20" s="54">
        <v>0</v>
      </c>
      <c r="M20" s="41">
        <f t="shared" si="0"/>
        <v>99.648003390469015</v>
      </c>
      <c r="N20" s="62">
        <v>135176000</v>
      </c>
      <c r="O20" s="55">
        <f>'[1]per LGU 3rd cycle'!Q1472</f>
        <v>101574000</v>
      </c>
      <c r="P20" s="56">
        <f>'[2]fund transfer per municipality'!H1371</f>
        <v>0</v>
      </c>
      <c r="Q20" s="45">
        <f t="shared" si="11"/>
        <v>75.142037047996695</v>
      </c>
      <c r="R20" s="56">
        <f t="shared" si="1"/>
        <v>75.142037047996695</v>
      </c>
      <c r="S20" s="56">
        <v>3</v>
      </c>
      <c r="T20" s="57">
        <v>49</v>
      </c>
      <c r="U20" s="58">
        <v>49</v>
      </c>
      <c r="V20" s="59">
        <v>46</v>
      </c>
      <c r="W20" s="50" t="s">
        <v>54</v>
      </c>
      <c r="X20" s="50">
        <v>12</v>
      </c>
      <c r="Y20" s="50">
        <v>12</v>
      </c>
      <c r="Z20" s="59">
        <v>11</v>
      </c>
      <c r="AA20" s="50">
        <v>12</v>
      </c>
      <c r="AB20" s="60">
        <v>10131</v>
      </c>
      <c r="AC20" s="60">
        <v>7704</v>
      </c>
      <c r="AD20" s="60">
        <f t="shared" si="2"/>
        <v>76.043825880959432</v>
      </c>
      <c r="AE20" s="60">
        <v>1773</v>
      </c>
      <c r="AF20" s="60">
        <f t="shared" si="3"/>
        <v>17.500740302043233</v>
      </c>
      <c r="AG20" s="60">
        <v>31</v>
      </c>
      <c r="AH20" s="60">
        <f t="shared" si="4"/>
        <v>0.30599151120323759</v>
      </c>
      <c r="AI20" s="60">
        <v>8654</v>
      </c>
      <c r="AJ20" s="60">
        <f t="shared" si="5"/>
        <v>85.420985095252206</v>
      </c>
      <c r="AK20" s="60">
        <v>814</v>
      </c>
      <c r="AL20" s="60">
        <f t="shared" si="6"/>
        <v>8.0347448425624322</v>
      </c>
      <c r="AM20" s="60">
        <v>64</v>
      </c>
      <c r="AN20" s="60">
        <f t="shared" si="7"/>
        <v>0.63172441022603887</v>
      </c>
      <c r="AO20" s="60">
        <f t="shared" si="8"/>
        <v>12.331256490134995</v>
      </c>
      <c r="AP20" s="60">
        <f t="shared" si="9"/>
        <v>-54.08911449520587</v>
      </c>
      <c r="AQ20" s="60">
        <f t="shared" si="10"/>
        <v>106.45161290322579</v>
      </c>
      <c r="AR20" s="63"/>
      <c r="AS20" s="63"/>
      <c r="AT20" s="66"/>
    </row>
    <row r="21" spans="1:47" s="65" customFormat="1" ht="21.95" customHeight="1" x14ac:dyDescent="0.25">
      <c r="A21" s="36" t="s">
        <v>55</v>
      </c>
      <c r="B21" s="37">
        <v>50</v>
      </c>
      <c r="C21" s="37">
        <v>2757</v>
      </c>
      <c r="D21" s="37">
        <v>93440</v>
      </c>
      <c r="E21" s="38" t="s">
        <v>35</v>
      </c>
      <c r="F21" s="54">
        <f>'[1]per LGU 3rd cycle'!F1537</f>
        <v>2875</v>
      </c>
      <c r="G21" s="54">
        <f>'[1]per LGU 3rd cycle'!G1537</f>
        <v>93738</v>
      </c>
      <c r="H21" s="53">
        <f>'[1]per LGU 3rd cycle'!Z1537</f>
        <v>0</v>
      </c>
      <c r="I21" s="53">
        <f>'[1]per LGU 3rd cycle'!T1537</f>
        <v>2702</v>
      </c>
      <c r="J21" s="53">
        <f>'[1]per LGU 3rd cycle'!X1537</f>
        <v>94515</v>
      </c>
      <c r="K21" s="54"/>
      <c r="L21" s="54">
        <v>0</v>
      </c>
      <c r="M21" s="41">
        <f t="shared" si="0"/>
        <v>101.15047089041096</v>
      </c>
      <c r="N21" s="62">
        <v>149416000</v>
      </c>
      <c r="O21" s="55">
        <f>'[1]per LGU 3rd cycle'!Q1537</f>
        <v>141712788</v>
      </c>
      <c r="P21" s="56">
        <f>'[2]fund transfer per municipality'!H1425</f>
        <v>0</v>
      </c>
      <c r="Q21" s="45">
        <f t="shared" si="11"/>
        <v>94.844453070621611</v>
      </c>
      <c r="R21" s="56">
        <f t="shared" si="1"/>
        <v>94.844453070621611</v>
      </c>
      <c r="S21" s="56">
        <v>1</v>
      </c>
      <c r="T21" s="57">
        <v>50</v>
      </c>
      <c r="U21" s="58">
        <v>50</v>
      </c>
      <c r="V21" s="59">
        <v>50</v>
      </c>
      <c r="W21" s="49" t="s">
        <v>36</v>
      </c>
      <c r="X21" s="50">
        <v>13</v>
      </c>
      <c r="Y21" s="50">
        <v>13</v>
      </c>
      <c r="Z21" s="59">
        <v>10</v>
      </c>
      <c r="AA21" s="50">
        <v>13</v>
      </c>
      <c r="AB21" s="60">
        <v>93567</v>
      </c>
      <c r="AC21" s="60">
        <v>71038</v>
      </c>
      <c r="AD21" s="60">
        <f t="shared" si="2"/>
        <v>75.922066540553828</v>
      </c>
      <c r="AE21" s="60">
        <v>19913</v>
      </c>
      <c r="AF21" s="60">
        <f t="shared" si="3"/>
        <v>21.282075945579106</v>
      </c>
      <c r="AG21" s="60"/>
      <c r="AH21" s="60">
        <f t="shared" si="4"/>
        <v>0</v>
      </c>
      <c r="AI21" s="60">
        <v>78973</v>
      </c>
      <c r="AJ21" s="60">
        <f t="shared" si="5"/>
        <v>84.402620582042815</v>
      </c>
      <c r="AK21" s="60">
        <v>11720</v>
      </c>
      <c r="AL21" s="60">
        <f t="shared" si="6"/>
        <v>12.525783663043594</v>
      </c>
      <c r="AM21" s="60"/>
      <c r="AN21" s="60">
        <f t="shared" si="7"/>
        <v>0</v>
      </c>
      <c r="AO21" s="60">
        <f t="shared" si="8"/>
        <v>11.170077986429797</v>
      </c>
      <c r="AP21" s="60">
        <f t="shared" si="9"/>
        <v>-41.143976296891474</v>
      </c>
      <c r="AQ21" s="60" t="e">
        <f t="shared" si="10"/>
        <v>#DIV/0!</v>
      </c>
      <c r="AR21" s="63"/>
      <c r="AS21" s="63"/>
      <c r="AT21" s="66"/>
    </row>
    <row r="22" spans="1:47" s="65" customFormat="1" ht="21.95" customHeight="1" x14ac:dyDescent="0.25">
      <c r="A22" s="69" t="s">
        <v>56</v>
      </c>
      <c r="B22" s="70">
        <v>17</v>
      </c>
      <c r="C22" s="70">
        <v>1920</v>
      </c>
      <c r="D22" s="70">
        <v>143002</v>
      </c>
      <c r="E22" s="71" t="s">
        <v>35</v>
      </c>
      <c r="F22" s="72">
        <f>'[1]per LGU 3rd cycle'!F1598</f>
        <v>2008</v>
      </c>
      <c r="G22" s="72">
        <f>'[1]per LGU 3rd cycle'!G1598</f>
        <v>154876</v>
      </c>
      <c r="H22" s="73">
        <f>'[1]per LGU 3rd cycle'!Z1598</f>
        <v>0</v>
      </c>
      <c r="I22" s="73">
        <f>'[1]per LGU 3rd cycle'!T1598</f>
        <v>2088</v>
      </c>
      <c r="J22" s="73">
        <f>'[1]per LGU 3rd cycle'!X1598</f>
        <v>159756</v>
      </c>
      <c r="K22" s="72"/>
      <c r="L22" s="72">
        <v>0</v>
      </c>
      <c r="M22" s="74">
        <f t="shared" si="0"/>
        <v>111.71592005706215</v>
      </c>
      <c r="N22" s="62">
        <v>225450000</v>
      </c>
      <c r="O22" s="75">
        <f>'[1]per LGU 3rd cycle'!Q1598</f>
        <v>208256161.30000001</v>
      </c>
      <c r="P22" s="76">
        <f>'[2]fund transfer per municipality'!H1484</f>
        <v>0</v>
      </c>
      <c r="Q22" s="77">
        <f t="shared" si="11"/>
        <v>92.373546817476154</v>
      </c>
      <c r="R22" s="76">
        <f t="shared" si="1"/>
        <v>92.373546817476154</v>
      </c>
      <c r="S22" s="76">
        <v>7</v>
      </c>
      <c r="T22" s="78">
        <v>17</v>
      </c>
      <c r="U22" s="79">
        <v>17</v>
      </c>
      <c r="V22" s="66">
        <v>17</v>
      </c>
      <c r="W22" s="65" t="s">
        <v>38</v>
      </c>
      <c r="X22" s="65">
        <v>14</v>
      </c>
      <c r="Y22" s="65">
        <v>14</v>
      </c>
      <c r="Z22" s="66">
        <v>7</v>
      </c>
      <c r="AA22" s="65">
        <v>14</v>
      </c>
      <c r="AB22" s="80"/>
      <c r="AC22" s="80"/>
      <c r="AD22" s="80" t="e">
        <f t="shared" si="2"/>
        <v>#DIV/0!</v>
      </c>
      <c r="AE22" s="80"/>
      <c r="AF22" s="80" t="e">
        <f t="shared" si="3"/>
        <v>#DIV/0!</v>
      </c>
      <c r="AG22" s="80"/>
      <c r="AH22" s="80" t="e">
        <f t="shared" si="4"/>
        <v>#DIV/0!</v>
      </c>
      <c r="AI22" s="80"/>
      <c r="AJ22" s="80" t="e">
        <f t="shared" si="5"/>
        <v>#DIV/0!</v>
      </c>
      <c r="AK22" s="80"/>
      <c r="AL22" s="80" t="e">
        <f t="shared" si="6"/>
        <v>#DIV/0!</v>
      </c>
      <c r="AM22" s="80"/>
      <c r="AN22" s="80" t="e">
        <f t="shared" si="7"/>
        <v>#DIV/0!</v>
      </c>
      <c r="AO22" s="80" t="e">
        <f t="shared" si="8"/>
        <v>#DIV/0!</v>
      </c>
      <c r="AP22" s="80" t="e">
        <f t="shared" si="9"/>
        <v>#DIV/0!</v>
      </c>
      <c r="AQ22" s="80" t="e">
        <f t="shared" si="10"/>
        <v>#DIV/0!</v>
      </c>
      <c r="AR22" s="63"/>
      <c r="AS22" s="63"/>
      <c r="AT22" s="66"/>
    </row>
    <row r="23" spans="1:47" s="50" customFormat="1" ht="21.95" customHeight="1" x14ac:dyDescent="0.25">
      <c r="A23" s="36" t="s">
        <v>57</v>
      </c>
      <c r="B23" s="37">
        <v>77</v>
      </c>
      <c r="C23" s="37">
        <f>'[1]per LGU 3rd cycle'!D1642</f>
        <v>2019</v>
      </c>
      <c r="D23" s="37">
        <v>43688</v>
      </c>
      <c r="E23" s="38" t="s">
        <v>35</v>
      </c>
      <c r="F23" s="54">
        <f>'[1]per LGU 3rd cycle'!F1642</f>
        <v>1867</v>
      </c>
      <c r="G23" s="54">
        <f>'[1]per LGU 3rd cycle'!G1642</f>
        <v>40697</v>
      </c>
      <c r="H23" s="53">
        <f>'[1]per LGU 3rd cycle'!Z1642</f>
        <v>0</v>
      </c>
      <c r="I23" s="53">
        <f>'[1]per LGU 3rd cycle'!T1642</f>
        <v>950</v>
      </c>
      <c r="J23" s="53">
        <f>'[1]per LGU 3rd cycle'!X1642</f>
        <v>44748</v>
      </c>
      <c r="K23" s="54"/>
      <c r="L23" s="54">
        <v>0</v>
      </c>
      <c r="M23" s="41">
        <f t="shared" si="0"/>
        <v>102.42629555026552</v>
      </c>
      <c r="N23" s="42">
        <v>70262000</v>
      </c>
      <c r="O23" s="55">
        <f>'[1]per LGU 3rd cycle'!Q1642</f>
        <v>56576576</v>
      </c>
      <c r="P23" s="56">
        <f>'[2]fund transfer per municipality'!H1524</f>
        <v>0</v>
      </c>
      <c r="Q23" s="45">
        <f t="shared" si="11"/>
        <v>80.52229654720901</v>
      </c>
      <c r="R23" s="56">
        <f t="shared" si="1"/>
        <v>80.52229654720901</v>
      </c>
      <c r="S23" s="56">
        <v>1</v>
      </c>
      <c r="T23" s="57">
        <v>77</v>
      </c>
      <c r="U23" s="58">
        <v>67</v>
      </c>
      <c r="V23" s="59">
        <v>1</v>
      </c>
      <c r="W23" s="50" t="s">
        <v>58</v>
      </c>
      <c r="X23" s="50">
        <v>15</v>
      </c>
      <c r="Y23" s="50">
        <v>15</v>
      </c>
      <c r="Z23" s="59">
        <v>14</v>
      </c>
      <c r="AA23" s="50">
        <v>15</v>
      </c>
      <c r="AB23" s="60"/>
      <c r="AC23" s="60"/>
      <c r="AD23" s="60" t="e">
        <f t="shared" si="2"/>
        <v>#DIV/0!</v>
      </c>
      <c r="AE23" s="60"/>
      <c r="AF23" s="60" t="e">
        <f t="shared" si="3"/>
        <v>#DIV/0!</v>
      </c>
      <c r="AG23" s="60"/>
      <c r="AH23" s="60" t="e">
        <f t="shared" si="4"/>
        <v>#DIV/0!</v>
      </c>
      <c r="AI23" s="60"/>
      <c r="AJ23" s="60" t="e">
        <f t="shared" si="5"/>
        <v>#DIV/0!</v>
      </c>
      <c r="AK23" s="60"/>
      <c r="AL23" s="60" t="e">
        <f t="shared" si="6"/>
        <v>#DIV/0!</v>
      </c>
      <c r="AM23" s="60"/>
      <c r="AN23" s="60" t="e">
        <f t="shared" si="7"/>
        <v>#DIV/0!</v>
      </c>
      <c r="AO23" s="60" t="e">
        <f t="shared" si="8"/>
        <v>#DIV/0!</v>
      </c>
      <c r="AP23" s="60" t="e">
        <f t="shared" si="9"/>
        <v>#DIV/0!</v>
      </c>
      <c r="AQ23" s="60" t="e">
        <f t="shared" si="10"/>
        <v>#DIV/0!</v>
      </c>
      <c r="AR23" s="52"/>
      <c r="AS23" s="52"/>
      <c r="AT23" s="59"/>
    </row>
    <row r="24" spans="1:47" s="50" customFormat="1" ht="24" customHeight="1" x14ac:dyDescent="0.25">
      <c r="A24" s="36" t="s">
        <v>59</v>
      </c>
      <c r="B24" s="37">
        <v>73</v>
      </c>
      <c r="C24" s="37">
        <v>1920</v>
      </c>
      <c r="D24" s="37">
        <v>64238</v>
      </c>
      <c r="E24" s="53">
        <v>0</v>
      </c>
      <c r="F24" s="54">
        <f>'[1]per LGU 3rd cycle'!F1726</f>
        <v>2025</v>
      </c>
      <c r="G24" s="54">
        <f>'[1]per LGU 3rd cycle'!G1726</f>
        <v>67990</v>
      </c>
      <c r="H24" s="53">
        <f>'[1]per LGU 3rd cycle'!Z1726</f>
        <v>0</v>
      </c>
      <c r="I24" s="53">
        <f>'[1]per LGU 3rd cycle'!T1726</f>
        <v>2025</v>
      </c>
      <c r="J24" s="53">
        <f>'[1]per LGU 3rd cycle'!X1726</f>
        <v>68452</v>
      </c>
      <c r="K24" s="54"/>
      <c r="L24" s="54">
        <v>0</v>
      </c>
      <c r="M24" s="41">
        <f t="shared" si="0"/>
        <v>106.55998007409944</v>
      </c>
      <c r="N24" s="42">
        <v>103315000</v>
      </c>
      <c r="O24" s="55">
        <f>'[1]per LGU 3rd cycle'!Q1726</f>
        <v>106064400</v>
      </c>
      <c r="P24" s="56">
        <f>'[2]fund transfer per municipality'!H1609</f>
        <v>0</v>
      </c>
      <c r="Q24" s="45">
        <f t="shared" si="11"/>
        <v>102.66118182258141</v>
      </c>
      <c r="R24" s="56">
        <f t="shared" si="1"/>
        <v>102.66118182258141</v>
      </c>
      <c r="S24" s="56">
        <v>1</v>
      </c>
      <c r="T24" s="57">
        <v>71</v>
      </c>
      <c r="U24" s="58">
        <v>69</v>
      </c>
      <c r="V24" s="59"/>
      <c r="W24" s="49" t="s">
        <v>36</v>
      </c>
      <c r="X24" s="50">
        <v>16</v>
      </c>
      <c r="Y24" s="50">
        <v>16</v>
      </c>
      <c r="Z24" s="59">
        <v>8</v>
      </c>
      <c r="AA24" s="50">
        <v>16</v>
      </c>
      <c r="AB24" s="60"/>
      <c r="AC24" s="60"/>
      <c r="AD24" s="60" t="e">
        <f t="shared" si="2"/>
        <v>#DIV/0!</v>
      </c>
      <c r="AE24" s="60"/>
      <c r="AF24" s="60" t="e">
        <f t="shared" si="3"/>
        <v>#DIV/0!</v>
      </c>
      <c r="AG24" s="60"/>
      <c r="AH24" s="60" t="e">
        <f t="shared" si="4"/>
        <v>#DIV/0!</v>
      </c>
      <c r="AI24" s="60"/>
      <c r="AJ24" s="60" t="e">
        <f t="shared" si="5"/>
        <v>#DIV/0!</v>
      </c>
      <c r="AK24" s="60"/>
      <c r="AL24" s="60" t="e">
        <f t="shared" si="6"/>
        <v>#DIV/0!</v>
      </c>
      <c r="AM24" s="60"/>
      <c r="AN24" s="60" t="e">
        <f t="shared" si="7"/>
        <v>#DIV/0!</v>
      </c>
      <c r="AO24" s="60" t="e">
        <f t="shared" si="8"/>
        <v>#DIV/0!</v>
      </c>
      <c r="AP24" s="60" t="e">
        <f t="shared" si="9"/>
        <v>#DIV/0!</v>
      </c>
      <c r="AQ24" s="60" t="e">
        <f t="shared" si="10"/>
        <v>#DIV/0!</v>
      </c>
      <c r="AR24" s="52"/>
      <c r="AS24" s="52"/>
      <c r="AT24" s="81"/>
    </row>
    <row r="25" spans="1:47" s="50" customFormat="1" ht="30.75" customHeight="1" x14ac:dyDescent="0.25">
      <c r="A25" s="36" t="s">
        <v>60</v>
      </c>
      <c r="B25" s="37">
        <v>115</v>
      </c>
      <c r="C25" s="37">
        <v>1340</v>
      </c>
      <c r="D25" s="37">
        <v>54794</v>
      </c>
      <c r="E25" s="53">
        <v>0</v>
      </c>
      <c r="F25" s="54">
        <f>'[1]per LGU 3rd cycle'!F1813</f>
        <v>0</v>
      </c>
      <c r="G25" s="54">
        <f>'[1]per LGU 3rd cycle'!G1813</f>
        <v>0</v>
      </c>
      <c r="H25" s="53">
        <f>'[1]per LGU 3rd cycle'!Z1813</f>
        <v>0</v>
      </c>
      <c r="I25" s="53">
        <f>'[1]per LGU 3rd cycle'!T1813</f>
        <v>0</v>
      </c>
      <c r="J25" s="53">
        <f>'[1]per LGU 3rd cycle'!X1813</f>
        <v>0</v>
      </c>
      <c r="K25" s="54"/>
      <c r="L25" s="54">
        <v>0</v>
      </c>
      <c r="M25" s="41">
        <f t="shared" si="0"/>
        <v>0</v>
      </c>
      <c r="N25" s="42">
        <v>88524000</v>
      </c>
      <c r="O25" s="55">
        <f>'[1]per LGU 3rd cycle'!Q1813</f>
        <v>0</v>
      </c>
      <c r="P25" s="56">
        <f>'[2]fund transfer per municipality'!H1687</f>
        <v>10461900</v>
      </c>
      <c r="Q25" s="45">
        <f t="shared" si="11"/>
        <v>0</v>
      </c>
      <c r="R25" s="56">
        <f t="shared" si="1"/>
        <v>0</v>
      </c>
      <c r="S25" s="56">
        <v>5</v>
      </c>
      <c r="T25" s="57">
        <v>42</v>
      </c>
      <c r="U25" s="58">
        <v>42</v>
      </c>
      <c r="V25" s="59"/>
      <c r="W25" s="50" t="s">
        <v>38</v>
      </c>
      <c r="X25" s="50">
        <v>17</v>
      </c>
      <c r="Y25" s="50">
        <v>17</v>
      </c>
      <c r="Z25" s="59">
        <v>12</v>
      </c>
      <c r="AA25" s="50">
        <v>17</v>
      </c>
      <c r="AB25" s="60"/>
      <c r="AC25" s="60"/>
      <c r="AD25" s="60" t="e">
        <f t="shared" si="2"/>
        <v>#DIV/0!</v>
      </c>
      <c r="AE25" s="60"/>
      <c r="AF25" s="60" t="e">
        <f t="shared" si="3"/>
        <v>#DIV/0!</v>
      </c>
      <c r="AG25" s="60"/>
      <c r="AH25" s="60" t="e">
        <f t="shared" si="4"/>
        <v>#DIV/0!</v>
      </c>
      <c r="AI25" s="60"/>
      <c r="AJ25" s="60" t="e">
        <f t="shared" si="5"/>
        <v>#DIV/0!</v>
      </c>
      <c r="AK25" s="60"/>
      <c r="AL25" s="60" t="e">
        <f t="shared" si="6"/>
        <v>#DIV/0!</v>
      </c>
      <c r="AM25" s="60"/>
      <c r="AN25" s="60" t="e">
        <f t="shared" si="7"/>
        <v>#DIV/0!</v>
      </c>
      <c r="AO25" s="60" t="e">
        <f t="shared" si="8"/>
        <v>#DIV/0!</v>
      </c>
      <c r="AP25" s="60" t="e">
        <f t="shared" si="9"/>
        <v>#DIV/0!</v>
      </c>
      <c r="AQ25" s="60" t="e">
        <f t="shared" si="10"/>
        <v>#DIV/0!</v>
      </c>
      <c r="AR25" s="52"/>
      <c r="AS25" s="52"/>
      <c r="AT25" s="82" t="s">
        <v>61</v>
      </c>
    </row>
    <row r="26" spans="1:47" s="97" customFormat="1" ht="24.95" customHeight="1" x14ac:dyDescent="0.25">
      <c r="A26" s="83" t="s">
        <v>62</v>
      </c>
      <c r="B26" s="84">
        <f t="shared" ref="B26:L26" si="12">SUM(B9:B25)</f>
        <v>1630</v>
      </c>
      <c r="C26" s="84">
        <f t="shared" si="12"/>
        <v>53495</v>
      </c>
      <c r="D26" s="84">
        <f t="shared" si="12"/>
        <v>1778274</v>
      </c>
      <c r="E26" s="84">
        <f t="shared" si="12"/>
        <v>0</v>
      </c>
      <c r="F26" s="84">
        <f t="shared" si="12"/>
        <v>28239</v>
      </c>
      <c r="G26" s="84">
        <f t="shared" si="12"/>
        <v>1206290</v>
      </c>
      <c r="H26" s="84">
        <f t="shared" si="12"/>
        <v>133</v>
      </c>
      <c r="I26" s="84">
        <f t="shared" si="12"/>
        <v>37560</v>
      </c>
      <c r="J26" s="84">
        <f t="shared" si="12"/>
        <v>1692843</v>
      </c>
      <c r="K26" s="84">
        <f t="shared" si="12"/>
        <v>58118112.5</v>
      </c>
      <c r="L26" s="84">
        <f t="shared" si="12"/>
        <v>0</v>
      </c>
      <c r="M26" s="45">
        <f t="shared" si="0"/>
        <v>95.195847209147743</v>
      </c>
      <c r="N26" s="85">
        <f>SUM(N9:N25)</f>
        <v>2830563000</v>
      </c>
      <c r="O26" s="84">
        <f>SUM(O9:O25)</f>
        <v>2535722191.5300002</v>
      </c>
      <c r="P26" s="84">
        <f>SUM(P9:P25)</f>
        <v>196759014.54000002</v>
      </c>
      <c r="Q26" s="86">
        <f t="shared" si="11"/>
        <v>89.583669097985108</v>
      </c>
      <c r="R26" s="87">
        <f>SUM(O26+P26)/N26*100</f>
        <v>96.534901575057688</v>
      </c>
      <c r="S26" s="88"/>
      <c r="T26" s="89" t="e">
        <f>SUM(#REF!+T25+T24+T23+T22+T21+T20+T19+T18+T17+T16+T15+T14+T13+T12+T11+T10+T9)</f>
        <v>#REF!</v>
      </c>
      <c r="U26" s="88" t="e">
        <f>SUM(#REF!+U25+U24+U23+U22+U21+U20+U19+U18+U17+U16+U15+U14+U13+U12+U11+U10+U9)</f>
        <v>#REF!</v>
      </c>
      <c r="V26" s="88" t="e">
        <f>SUM(#REF!+V25+V24+V23+V22+V21+V20+V19+V18+V17+V16+V15+V14+V13+V12+V11+V10+V9)</f>
        <v>#REF!</v>
      </c>
      <c r="W26" s="90"/>
      <c r="X26" s="90"/>
      <c r="Y26" s="90"/>
      <c r="Z26" s="91"/>
      <c r="AA26" s="90"/>
      <c r="AB26" s="92"/>
      <c r="AC26" s="92"/>
      <c r="AD26" s="93" t="e">
        <f t="shared" si="2"/>
        <v>#DIV/0!</v>
      </c>
      <c r="AE26" s="92"/>
      <c r="AF26" s="93" t="e">
        <f t="shared" si="3"/>
        <v>#DIV/0!</v>
      </c>
      <c r="AG26" s="93"/>
      <c r="AH26" s="93" t="e">
        <f t="shared" si="4"/>
        <v>#DIV/0!</v>
      </c>
      <c r="AI26" s="92"/>
      <c r="AJ26" s="93" t="e">
        <f t="shared" si="5"/>
        <v>#DIV/0!</v>
      </c>
      <c r="AK26" s="92"/>
      <c r="AL26" s="93" t="e">
        <f t="shared" si="6"/>
        <v>#DIV/0!</v>
      </c>
      <c r="AM26" s="93"/>
      <c r="AN26" s="93" t="e">
        <f t="shared" si="7"/>
        <v>#DIV/0!</v>
      </c>
      <c r="AO26" s="93" t="e">
        <f t="shared" si="8"/>
        <v>#DIV/0!</v>
      </c>
      <c r="AP26" s="93" t="e">
        <f t="shared" si="9"/>
        <v>#DIV/0!</v>
      </c>
      <c r="AQ26" s="93" t="e">
        <f t="shared" si="10"/>
        <v>#DIV/0!</v>
      </c>
      <c r="AR26" s="94"/>
      <c r="AS26" s="94"/>
      <c r="AT26" s="95"/>
      <c r="AU26" s="96"/>
    </row>
    <row r="28" spans="1:47" x14ac:dyDescent="0.25">
      <c r="A28" s="98" t="s">
        <v>63</v>
      </c>
      <c r="B28" s="99"/>
      <c r="C28" s="99"/>
      <c r="D28" s="99"/>
      <c r="E28" s="99"/>
      <c r="F28" s="99"/>
      <c r="I28" s="5" t="s">
        <v>64</v>
      </c>
      <c r="N28" s="102" t="s">
        <v>65</v>
      </c>
      <c r="O28" s="102" t="s">
        <v>66</v>
      </c>
    </row>
    <row r="29" spans="1:47" x14ac:dyDescent="0.25">
      <c r="A29" s="104" t="s">
        <v>75</v>
      </c>
      <c r="B29" s="99"/>
      <c r="C29" s="99"/>
      <c r="D29" s="99"/>
      <c r="E29" s="99"/>
      <c r="F29" s="99"/>
      <c r="I29" s="104" t="s">
        <v>75</v>
      </c>
      <c r="J29" s="14"/>
      <c r="N29" s="104"/>
      <c r="O29" s="124" t="s">
        <v>75</v>
      </c>
      <c r="P29" s="124"/>
      <c r="Q29" s="124"/>
    </row>
    <row r="30" spans="1:47" ht="15.75" x14ac:dyDescent="0.25">
      <c r="A30" s="105" t="s">
        <v>67</v>
      </c>
      <c r="B30" s="106"/>
      <c r="C30" s="106"/>
      <c r="D30" s="106"/>
      <c r="E30" s="106"/>
      <c r="F30" s="106"/>
      <c r="G30" s="107"/>
      <c r="H30" s="107"/>
      <c r="I30" s="108" t="s">
        <v>68</v>
      </c>
      <c r="J30" s="108"/>
      <c r="K30" s="109"/>
      <c r="L30" s="109"/>
      <c r="M30" s="110"/>
      <c r="N30" s="111" t="s">
        <v>69</v>
      </c>
      <c r="O30" s="111" t="s">
        <v>70</v>
      </c>
    </row>
    <row r="31" spans="1:47" ht="15.75" x14ac:dyDescent="0.25">
      <c r="A31" s="112" t="s">
        <v>71</v>
      </c>
      <c r="B31" s="113"/>
      <c r="C31" s="113"/>
      <c r="D31" s="113"/>
      <c r="E31" s="114"/>
      <c r="F31" s="114"/>
      <c r="G31" s="114"/>
      <c r="H31" s="114"/>
      <c r="I31" s="125" t="s">
        <v>72</v>
      </c>
      <c r="J31" s="125"/>
      <c r="K31" s="115"/>
      <c r="L31" s="115"/>
      <c r="M31" s="116"/>
      <c r="N31" s="117" t="s">
        <v>73</v>
      </c>
      <c r="O31" s="117" t="s">
        <v>74</v>
      </c>
    </row>
    <row r="32" spans="1:47" ht="15.75" x14ac:dyDescent="0.25">
      <c r="A32" s="113"/>
      <c r="B32" s="113"/>
      <c r="C32" s="113"/>
      <c r="D32" s="113"/>
      <c r="E32" s="114"/>
      <c r="F32" s="114"/>
      <c r="G32" s="114"/>
      <c r="H32" s="114"/>
      <c r="I32" s="125"/>
      <c r="J32" s="125"/>
      <c r="K32" s="115"/>
      <c r="L32" s="115"/>
      <c r="M32" s="116"/>
      <c r="N32" s="117"/>
      <c r="O32" s="118"/>
    </row>
  </sheetData>
  <mergeCells count="36">
    <mergeCell ref="A5:A8"/>
    <mergeCell ref="B5:M5"/>
    <mergeCell ref="N5:Q5"/>
    <mergeCell ref="AT5:AT8"/>
    <mergeCell ref="B6:D6"/>
    <mergeCell ref="E6:G6"/>
    <mergeCell ref="H6:M6"/>
    <mergeCell ref="N6:N8"/>
    <mergeCell ref="O6:O8"/>
    <mergeCell ref="P6:P8"/>
    <mergeCell ref="AO6:AO8"/>
    <mergeCell ref="AP6:AP8"/>
    <mergeCell ref="AQ6:AQ8"/>
    <mergeCell ref="B7:B8"/>
    <mergeCell ref="C7:C8"/>
    <mergeCell ref="D7:D8"/>
    <mergeCell ref="E7:E8"/>
    <mergeCell ref="F7:F8"/>
    <mergeCell ref="Q6:Q8"/>
    <mergeCell ref="R6:R8"/>
    <mergeCell ref="S6:S8"/>
    <mergeCell ref="T6:T8"/>
    <mergeCell ref="U6:U8"/>
    <mergeCell ref="V6:V8"/>
    <mergeCell ref="AC7:AH7"/>
    <mergeCell ref="AI7:AN7"/>
    <mergeCell ref="O29:Q29"/>
    <mergeCell ref="I31:J32"/>
    <mergeCell ref="G7:G8"/>
    <mergeCell ref="H7:H8"/>
    <mergeCell ref="I7:I8"/>
    <mergeCell ref="J7:J8"/>
    <mergeCell ref="M7:M8"/>
    <mergeCell ref="AB7:AB8"/>
    <mergeCell ref="Z6:Z8"/>
    <mergeCell ref="AB6:AN6"/>
  </mergeCells>
  <printOptions horizontalCentered="1"/>
  <pageMargins left="0" right="0" top="0" bottom="0" header="0.01" footer="0"/>
  <pageSetup paperSize="9" scale="79" firstPageNumber="0" orientation="landscape" horizontalDpi="300" verticalDpi="300" r:id="rId1"/>
  <headerFooter>
    <oddFooter>&amp;CPage &amp;P of &amp;N</oddFooter>
  </headerFooter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Supplemental Feeding-As of June</vt:lpstr>
      <vt:lpstr>'Supplemental Feeding-As of June'!Print_Area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2014-08-05T02:20:39Z</dcterms:created>
  <dcterms:modified xsi:type="dcterms:W3CDTF">2014-08-05T02:48:45Z</dcterms:modified>
</cp:coreProperties>
</file>